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date1904="1" defaultThemeVersion="124226"/>
  <mc:AlternateContent xmlns:mc="http://schemas.openxmlformats.org/markup-compatibility/2006">
    <mc:Choice Requires="x15">
      <x15ac:absPath xmlns:x15ac="http://schemas.microsoft.com/office/spreadsheetml/2010/11/ac" url="https://uofnelincoln-my.sharepoint.com/personal/wohnesorg2_unl_edu/Documents/Computer Files/Documents/Publications/Scouting Spreadsheets/Soybean/SBA speed scouting/"/>
    </mc:Choice>
  </mc:AlternateContent>
  <xr:revisionPtr revIDLastSave="13" documentId="8_{CF901319-0CC2-D04E-9D56-2972149DDD7B}" xr6:coauthVersionLast="47" xr6:coauthVersionMax="47" xr10:uidLastSave="{44688387-D3C9-444C-8C95-35E4FDFFE278}"/>
  <bookViews>
    <workbookView minimized="1" xWindow="42760" yWindow="3840" windowWidth="24880" windowHeight="22700" tabRatio="500" xr2:uid="{F004E8CB-2C0C-6E40-A77D-343D1AC45A4F}"/>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81" i="1" l="1"/>
  <c r="N179" i="1"/>
  <c r="N177" i="1"/>
  <c r="N175" i="1"/>
  <c r="N173" i="1"/>
  <c r="N168" i="1"/>
  <c r="N166" i="1"/>
  <c r="N164" i="1"/>
  <c r="N162" i="1"/>
  <c r="N160" i="1"/>
  <c r="N155" i="1"/>
  <c r="N153" i="1"/>
  <c r="N151" i="1"/>
  <c r="N149" i="1"/>
  <c r="N147" i="1"/>
  <c r="N142" i="1"/>
  <c r="N140" i="1"/>
  <c r="N138" i="1"/>
  <c r="N136" i="1"/>
  <c r="N134" i="1"/>
  <c r="N129" i="1"/>
  <c r="N127" i="1"/>
  <c r="N125" i="1"/>
  <c r="N123" i="1"/>
  <c r="N121" i="1"/>
  <c r="N116" i="1"/>
  <c r="N114" i="1"/>
  <c r="N112" i="1"/>
  <c r="N110" i="1"/>
  <c r="N108" i="1"/>
  <c r="N103" i="1"/>
  <c r="N101" i="1"/>
  <c r="N99" i="1"/>
  <c r="N97" i="1"/>
  <c r="N95" i="1"/>
  <c r="N90" i="1"/>
  <c r="N88" i="1"/>
  <c r="N86" i="1"/>
  <c r="N84" i="1"/>
  <c r="N82" i="1"/>
  <c r="N77" i="1"/>
  <c r="N75" i="1"/>
  <c r="N73" i="1"/>
  <c r="N71" i="1"/>
  <c r="N69" i="1"/>
  <c r="N64" i="1"/>
  <c r="N62" i="1"/>
  <c r="N60" i="1"/>
  <c r="N58" i="1"/>
  <c r="N56" i="1"/>
  <c r="N51" i="1"/>
  <c r="N49" i="1"/>
  <c r="N43" i="1"/>
  <c r="N47" i="1"/>
  <c r="M43" i="1"/>
  <c r="M45" i="1" s="1"/>
  <c r="M47" i="1" s="1"/>
  <c r="M49" i="1" s="1"/>
  <c r="M51" i="1" s="1"/>
  <c r="N45" i="1"/>
  <c r="M173" i="1"/>
  <c r="M175" i="1" s="1"/>
  <c r="M177" i="1" s="1"/>
  <c r="M179" i="1" s="1"/>
  <c r="M181" i="1" s="1"/>
  <c r="M160" i="1"/>
  <c r="M162" i="1" s="1"/>
  <c r="M164" i="1" s="1"/>
  <c r="M166" i="1" s="1"/>
  <c r="M168" i="1" s="1"/>
  <c r="M147" i="1"/>
  <c r="M149" i="1" s="1"/>
  <c r="M151" i="1" s="1"/>
  <c r="M153" i="1" s="1"/>
  <c r="M155" i="1" s="1"/>
  <c r="M134" i="1"/>
  <c r="M136" i="1"/>
  <c r="M138" i="1"/>
  <c r="M140" i="1" s="1"/>
  <c r="M142" i="1" s="1"/>
  <c r="M121" i="1"/>
  <c r="M123" i="1" s="1"/>
  <c r="M125" i="1" s="1"/>
  <c r="M127" i="1" s="1"/>
  <c r="M129" i="1" s="1"/>
  <c r="M108" i="1"/>
  <c r="M110" i="1" s="1"/>
  <c r="M112" i="1" s="1"/>
  <c r="M114" i="1" s="1"/>
  <c r="M116" i="1" s="1"/>
  <c r="M95" i="1"/>
  <c r="M97" i="1" s="1"/>
  <c r="M99" i="1" s="1"/>
  <c r="M101" i="1" s="1"/>
  <c r="M103" i="1" s="1"/>
  <c r="M82" i="1"/>
  <c r="M84" i="1" s="1"/>
  <c r="M86" i="1" s="1"/>
  <c r="M88" i="1" s="1"/>
  <c r="M90" i="1" s="1"/>
  <c r="M69" i="1"/>
  <c r="M71" i="1" s="1"/>
  <c r="M73" i="1" s="1"/>
  <c r="M75" i="1" s="1"/>
  <c r="M77" i="1" s="1"/>
  <c r="M56" i="1"/>
  <c r="M58" i="1" s="1"/>
  <c r="M60" i="1" s="1"/>
  <c r="M62" i="1" s="1"/>
  <c r="M64" i="1" s="1"/>
</calcChain>
</file>

<file path=xl/sharedStrings.xml><?xml version="1.0" encoding="utf-8"?>
<sst xmlns="http://schemas.openxmlformats.org/spreadsheetml/2006/main" count="23" uniqueCount="4">
  <si>
    <t>Date:</t>
    <phoneticPr fontId="4" type="noConversion"/>
  </si>
  <si>
    <t xml:space="preserve"> </t>
    <phoneticPr fontId="4" type="noConversion"/>
  </si>
  <si>
    <t>Field Name:</t>
    <phoneticPr fontId="4" type="noConversion"/>
  </si>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</sst>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d\,\ yyyy"/>
  </numFmts>
  <fonts count="8" x14ac:knownFonts="1">
    <font>
      <sz val="10"/>
      <name val="Verdana"/>
    </font>
    <font>
      <sz val="10"/>
      <name val="Arial"/>
      <family val="2"/>
    </font>
    <font>
      <b/>
      <sz val="10"/>
      <name val="Arial"/>
      <family val="2"/>
    </font>
    <font>
      <sz val="10"/>
      <name val="Arial"/>
      <family val="2"/>
    </font>
    <font>
      <sz val="8"/>
      <name val="Verdana"/>
      <family val="2"/>
    </font>
    <font>
      <sz val="20"/>
      <name val="Arial"/>
      <family val="2"/>
    </font>
    <font>
      <b/>
      <sz val="12"/>
      <name val="Arial"/>
      <family val="2"/>
    </font>
    <font>
      <sz val="12"/>
      <name val="Arial"/>
      <family val="2"/>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45"/>
        <bgColor indexed="64"/>
      </patternFill>
    </fill>
  </fills>
  <borders count="6">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applyBorder="0"/>
  </cellStyleXfs>
  <cellXfs count="45">
    <xf numFmtId="0" fontId="0" fillId="0" borderId="0" xfId="0"/>
    <xf numFmtId="0" fontId="0" fillId="0" borderId="0" xfId="0" applyAlignment="1"/>
    <xf numFmtId="0" fontId="3" fillId="0" borderId="0" xfId="0" applyFont="1"/>
    <xf numFmtId="0" fontId="2" fillId="0" borderId="0" xfId="0" applyFont="1" applyAlignment="1"/>
    <xf numFmtId="0" fontId="3" fillId="0" borderId="0" xfId="0" applyFont="1" applyFill="1" applyBorder="1" applyAlignment="1"/>
    <xf numFmtId="0" fontId="3" fillId="0" borderId="0" xfId="0" applyFont="1" applyFill="1"/>
    <xf numFmtId="0" fontId="2" fillId="0" borderId="0" xfId="0" applyFont="1" applyFill="1" applyAlignment="1"/>
    <xf numFmtId="0" fontId="3" fillId="0" borderId="0" xfId="0" applyFont="1" applyAlignment="1"/>
    <xf numFmtId="0" fontId="3" fillId="0" borderId="0" xfId="0" applyFont="1" applyAlignment="1">
      <alignment wrapText="1"/>
    </xf>
    <xf numFmtId="0" fontId="6" fillId="0" borderId="0" xfId="0" applyFont="1" applyAlignment="1">
      <alignment wrapText="1"/>
    </xf>
    <xf numFmtId="0" fontId="7" fillId="0" borderId="0" xfId="0" applyFont="1" applyAlignment="1">
      <alignment wrapText="1"/>
    </xf>
    <xf numFmtId="14" fontId="7" fillId="2" borderId="1" xfId="0" applyNumberFormat="1" applyFont="1" applyFill="1" applyBorder="1" applyAlignment="1" applyProtection="1">
      <protection locked="0"/>
    </xf>
    <xf numFmtId="0" fontId="3" fillId="0" borderId="0" xfId="0" applyFont="1" applyBorder="1" applyAlignment="1"/>
    <xf numFmtId="0" fontId="7" fillId="0" borderId="0" xfId="0" applyFont="1"/>
    <xf numFmtId="0" fontId="7" fillId="0" borderId="0" xfId="0" applyFont="1" applyBorder="1"/>
    <xf numFmtId="0" fontId="3" fillId="0" borderId="0" xfId="0" applyFont="1" applyBorder="1"/>
    <xf numFmtId="164" fontId="7" fillId="0" borderId="0" xfId="0" applyNumberFormat="1" applyFont="1" applyFill="1" applyBorder="1" applyAlignment="1" applyProtection="1">
      <protection locked="0"/>
    </xf>
    <xf numFmtId="0" fontId="7" fillId="0" borderId="1" xfId="0" applyFont="1" applyBorder="1"/>
    <xf numFmtId="0" fontId="3" fillId="0" borderId="1" xfId="0" applyFont="1" applyBorder="1"/>
    <xf numFmtId="0" fontId="7" fillId="2" borderId="2"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7" fillId="3" borderId="2" xfId="0" applyFont="1" applyFill="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center" vertical="center"/>
    </xf>
    <xf numFmtId="0" fontId="7" fillId="0" borderId="4" xfId="0" applyFont="1" applyFill="1" applyBorder="1" applyAlignment="1">
      <alignment vertical="center"/>
    </xf>
    <xf numFmtId="0" fontId="3" fillId="0" borderId="4" xfId="0" applyFont="1" applyFill="1" applyBorder="1" applyAlignment="1"/>
    <xf numFmtId="0" fontId="7" fillId="2" borderId="5" xfId="0" applyFont="1" applyFill="1" applyBorder="1" applyAlignment="1" applyProtection="1">
      <alignment horizontal="center" vertical="center"/>
      <protection locked="0"/>
    </xf>
    <xf numFmtId="0" fontId="7" fillId="0" borderId="0" xfId="0" applyFont="1" applyFill="1" applyAlignment="1">
      <alignment horizontal="center" vertical="center"/>
    </xf>
    <xf numFmtId="0" fontId="7" fillId="0" borderId="0" xfId="0" applyFont="1" applyFill="1" applyBorder="1" applyAlignment="1">
      <alignment vertical="center"/>
    </xf>
    <xf numFmtId="0" fontId="5" fillId="0" borderId="0" xfId="0" applyFont="1" applyAlignment="1"/>
    <xf numFmtId="0" fontId="0" fillId="0" borderId="0" xfId="0" applyBorder="1" applyAlignment="1"/>
    <xf numFmtId="0" fontId="7" fillId="4" borderId="1" xfId="0" applyFont="1" applyFill="1" applyBorder="1" applyAlignment="1">
      <alignment vertical="center"/>
    </xf>
    <xf numFmtId="0" fontId="3" fillId="4" borderId="1" xfId="0" applyFont="1" applyFill="1" applyBorder="1" applyAlignment="1"/>
    <xf numFmtId="0" fontId="6" fillId="4" borderId="1" xfId="0" applyFont="1" applyFill="1" applyBorder="1" applyAlignment="1">
      <alignment vertical="center"/>
    </xf>
    <xf numFmtId="0" fontId="1" fillId="0" borderId="0" xfId="0" applyFont="1"/>
    <xf numFmtId="0" fontId="1" fillId="0" borderId="0" xfId="0" applyFont="1" applyAlignment="1">
      <alignment wrapText="1"/>
    </xf>
    <xf numFmtId="14" fontId="7" fillId="2" borderId="1" xfId="0" applyNumberFormat="1" applyFont="1" applyFill="1" applyBorder="1" applyProtection="1">
      <protection locked="0"/>
    </xf>
    <xf numFmtId="164" fontId="7" fillId="0" borderId="0" xfId="0" applyNumberFormat="1" applyFont="1" applyProtection="1">
      <protection locked="0"/>
    </xf>
    <xf numFmtId="0" fontId="1" fillId="0" borderId="1" xfId="0" applyFont="1" applyBorder="1"/>
    <xf numFmtId="0" fontId="5" fillId="0" borderId="0" xfId="0" applyFont="1" applyBorder="1" applyAlignment="1">
      <alignment horizontal="center"/>
    </xf>
    <xf numFmtId="0" fontId="5" fillId="0" borderId="0" xfId="0" applyFont="1" applyBorder="1" applyAlignment="1">
      <alignment horizontal="left"/>
    </xf>
    <xf numFmtId="0" fontId="6" fillId="0" borderId="0" xfId="0" applyFont="1" applyAlignment="1">
      <alignment horizontal="left"/>
    </xf>
    <xf numFmtId="0" fontId="7" fillId="2" borderId="1" xfId="0" applyFont="1" applyFill="1" applyBorder="1" applyAlignment="1" applyProtection="1">
      <protection locked="0"/>
    </xf>
    <xf numFmtId="0" fontId="2" fillId="0" borderId="0" xfId="0" applyFont="1" applyAlignment="1"/>
    <xf numFmtId="0" fontId="3" fillId="0" borderId="0" xfId="0" applyFont="1"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3.jpeg"/><Relationship Id="rId7" Type="http://schemas.openxmlformats.org/officeDocument/2006/relationships/hyperlink" Target="http://www.bioone.org/doi/pdf/10.1603/0022-0493-97.6.2127" TargetMode="External"/><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9"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0</xdr:col>
      <xdr:colOff>1</xdr:colOff>
      <xdr:row>8</xdr:row>
      <xdr:rowOff>188801</xdr:rowOff>
    </xdr:from>
    <xdr:to>
      <xdr:col>15</xdr:col>
      <xdr:colOff>809088</xdr:colOff>
      <xdr:row>15</xdr:row>
      <xdr:rowOff>139700</xdr:rowOff>
    </xdr:to>
    <xdr:sp macro="" textlink="">
      <xdr:nvSpPr>
        <xdr:cNvPr id="6" name="TextBox 5">
          <a:extLst>
            <a:ext uri="{FF2B5EF4-FFF2-40B4-BE49-F238E27FC236}">
              <a16:creationId xmlns:a16="http://schemas.microsoft.com/office/drawing/2014/main" id="{375622E9-2447-A882-B799-B0C5B2E42F31}"/>
            </a:ext>
          </a:extLst>
        </xdr:cNvPr>
        <xdr:cNvSpPr txBox="1"/>
      </xdr:nvSpPr>
      <xdr:spPr>
        <a:xfrm>
          <a:off x="1" y="1541351"/>
          <a:ext cx="6085968" cy="113199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rtl="0">
            <a:defRPr sz="1000"/>
          </a:pPr>
          <a:r>
            <a:rPr lang="en-US" sz="1000" b="0" i="0" u="none" strike="noStrike" baseline="0">
              <a:solidFill>
                <a:srgbClr val="000000"/>
              </a:solidFill>
              <a:latin typeface="Arial" pitchFamily="2" charset="0"/>
              <a:cs typeface="Arial" pitchFamily="2" charset="0"/>
            </a:rPr>
            <a:t>This spreadsheet is designed to be used in the field on mobile devices, allowing the user to make management decisions immediately after scouting. Speed scouting is one method for determining whether soybean aphids have reached the treatment threshold of 250 aphids per plant. It relies on the number of "infested" plants rather than estimating the number of aphids on each plant. Plants are considered "infested" if there are 40 or more aphids on the plant. After inputting your field information, the spreadsheet will suggest the next step: "Resample in 7-10 days," "Sample 5 more plants," or "Treat, confirm in 3-4 days."</a:t>
          </a:r>
        </a:p>
      </xdr:txBody>
    </xdr:sp>
    <xdr:clientData/>
  </xdr:twoCellAnchor>
  <xdr:twoCellAnchor>
    <xdr:from>
      <xdr:col>0</xdr:col>
      <xdr:colOff>215900</xdr:colOff>
      <xdr:row>30</xdr:row>
      <xdr:rowOff>25400</xdr:rowOff>
    </xdr:from>
    <xdr:to>
      <xdr:col>15</xdr:col>
      <xdr:colOff>647700</xdr:colOff>
      <xdr:row>36</xdr:row>
      <xdr:rowOff>215900</xdr:rowOff>
    </xdr:to>
    <xdr:grpSp>
      <xdr:nvGrpSpPr>
        <xdr:cNvPr id="1417" name="Group 19">
          <a:extLst>
            <a:ext uri="{FF2B5EF4-FFF2-40B4-BE49-F238E27FC236}">
              <a16:creationId xmlns:a16="http://schemas.microsoft.com/office/drawing/2014/main" id="{6F16C233-10F1-FCE1-BA32-13CF7D5C00F1}"/>
            </a:ext>
          </a:extLst>
        </xdr:cNvPr>
        <xdr:cNvGrpSpPr>
          <a:grpSpLocks/>
        </xdr:cNvGrpSpPr>
      </xdr:nvGrpSpPr>
      <xdr:grpSpPr bwMode="auto">
        <a:xfrm>
          <a:off x="215900" y="5826760"/>
          <a:ext cx="5582920" cy="1592580"/>
          <a:chOff x="260002" y="4686300"/>
          <a:chExt cx="6544670" cy="1549474"/>
        </a:xfrm>
      </xdr:grpSpPr>
      <xdr:pic>
        <xdr:nvPicPr>
          <xdr:cNvPr id="1426" name="Picture 6" descr="0 SBA.jpg">
            <a:extLst>
              <a:ext uri="{FF2B5EF4-FFF2-40B4-BE49-F238E27FC236}">
                <a16:creationId xmlns:a16="http://schemas.microsoft.com/office/drawing/2014/main" id="{1B9E4095-E396-3AB9-E553-87502AFBFF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0002" y="4686374"/>
            <a:ext cx="1082523" cy="15494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pic>
        <xdr:nvPicPr>
          <xdr:cNvPr id="1427" name="Picture 7" descr="5 SBA.jpg">
            <a:extLst>
              <a:ext uri="{FF2B5EF4-FFF2-40B4-BE49-F238E27FC236}">
                <a16:creationId xmlns:a16="http://schemas.microsoft.com/office/drawing/2014/main" id="{2612A773-D2B3-F703-709C-895E55FA050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52300" y="4686300"/>
            <a:ext cx="1097606" cy="15494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pic>
        <xdr:nvPicPr>
          <xdr:cNvPr id="1428" name="Picture 8" descr="10 SBA.jpg">
            <a:extLst>
              <a:ext uri="{FF2B5EF4-FFF2-40B4-BE49-F238E27FC236}">
                <a16:creationId xmlns:a16="http://schemas.microsoft.com/office/drawing/2014/main" id="{514E616D-D901-45C1-8ED5-56EA91F86B9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468037" y="4686300"/>
            <a:ext cx="1071833" cy="15494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pic>
        <xdr:nvPicPr>
          <xdr:cNvPr id="1429" name="Picture 9" descr="25 SBA.jpg">
            <a:extLst>
              <a:ext uri="{FF2B5EF4-FFF2-40B4-BE49-F238E27FC236}">
                <a16:creationId xmlns:a16="http://schemas.microsoft.com/office/drawing/2014/main" id="{0E55924D-4295-F1DA-0495-8CB90991AC4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1770" y="4686300"/>
            <a:ext cx="1080800" cy="15494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pic>
        <xdr:nvPicPr>
          <xdr:cNvPr id="1430" name="Picture 10" descr="50 SBA.jpg">
            <a:extLst>
              <a:ext uri="{FF2B5EF4-FFF2-40B4-BE49-F238E27FC236}">
                <a16:creationId xmlns:a16="http://schemas.microsoft.com/office/drawing/2014/main" id="{C9ED37E8-04B2-25A9-A5EC-4D0B85B7E63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643968" y="4686300"/>
            <a:ext cx="1070438" cy="15494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pic>
        <xdr:nvPicPr>
          <xdr:cNvPr id="1431" name="Picture 11" descr="100 SBA.jpg">
            <a:extLst>
              <a:ext uri="{FF2B5EF4-FFF2-40B4-BE49-F238E27FC236}">
                <a16:creationId xmlns:a16="http://schemas.microsoft.com/office/drawing/2014/main" id="{6E2CB8E1-A8EB-1AF1-B9DA-BE5477673A1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731935" y="4686300"/>
            <a:ext cx="1072737" cy="15494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0</xdr:colOff>
      <xdr:row>188</xdr:row>
      <xdr:rowOff>60164</xdr:rowOff>
    </xdr:from>
    <xdr:to>
      <xdr:col>15</xdr:col>
      <xdr:colOff>827896</xdr:colOff>
      <xdr:row>196</xdr:row>
      <xdr:rowOff>91440</xdr:rowOff>
    </xdr:to>
    <xdr:sp macro="" textlink="">
      <xdr:nvSpPr>
        <xdr:cNvPr id="13" name="TextBox 12">
          <a:extLst>
            <a:ext uri="{FF2B5EF4-FFF2-40B4-BE49-F238E27FC236}">
              <a16:creationId xmlns:a16="http://schemas.microsoft.com/office/drawing/2014/main" id="{87817726-5A91-C6BF-5266-3E03C22BE9DD}"/>
            </a:ext>
          </a:extLst>
        </xdr:cNvPr>
        <xdr:cNvSpPr txBox="1"/>
      </xdr:nvSpPr>
      <xdr:spPr>
        <a:xfrm>
          <a:off x="0" y="39389524"/>
          <a:ext cx="5979016" cy="1331756"/>
        </a:xfrm>
        <a:prstGeom prst="rect">
          <a:avLst/>
        </a:prstGeom>
        <a:solidFill>
          <a:srgbClr val="FFFFFF"/>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rtl="0">
            <a:defRPr sz="1000"/>
          </a:pPr>
          <a:r>
            <a:rPr lang="en-US" sz="1000" b="0" i="0" strike="noStrike">
              <a:solidFill>
                <a:srgbClr val="000000"/>
              </a:solidFill>
              <a:latin typeface="+mn-lt"/>
              <a:ea typeface="Calibri"/>
              <a:cs typeface="Calibri"/>
            </a:rPr>
            <a:t>©</a:t>
          </a:r>
          <a:r>
            <a:rPr lang="en-US" sz="1000" b="0" i="0" strike="noStrike">
              <a:solidFill>
                <a:srgbClr val="000000"/>
              </a:solidFill>
              <a:latin typeface="Arial"/>
              <a:ea typeface="Arial"/>
              <a:cs typeface="Arial"/>
            </a:rPr>
            <a:t> 2025, The Board of Regents of the University of Nebraska on behalf of Nebraska Extension. All rights reserved.</a:t>
          </a:r>
        </a:p>
        <a:p>
          <a:pPr algn="l" rtl="0">
            <a:defRPr sz="1000"/>
          </a:pPr>
          <a:endParaRPr lang="en-US" sz="1000" b="0" i="0" strike="noStrike">
            <a:solidFill>
              <a:srgbClr val="000000"/>
            </a:solidFill>
            <a:latin typeface="Arial"/>
            <a:ea typeface="Arial"/>
            <a:cs typeface="Arial"/>
          </a:endParaRPr>
        </a:p>
        <a:p>
          <a:pPr algn="l" rtl="0">
            <a:defRPr sz="1000"/>
          </a:pPr>
          <a:r>
            <a:rPr lang="en-US" sz="1000" b="0" i="0" strike="noStrike">
              <a:solidFill>
                <a:srgbClr val="000000"/>
              </a:solidFill>
              <a:latin typeface="Arial"/>
              <a:ea typeface="Arial"/>
              <a:cs typeface="Arial"/>
            </a:rPr>
            <a:t>Nebraska Extension is a Division of the Institute of Agriculture and Natural Resources at the University of Nebraska–Lincoln cooperating with the Counties and the United States Department of Agriculture.</a:t>
          </a:r>
        </a:p>
        <a:p>
          <a:pPr algn="l" rtl="0">
            <a:defRPr sz="1000"/>
          </a:pPr>
          <a:endParaRPr lang="en-US" sz="1000" b="0" i="0" strike="noStrike">
            <a:solidFill>
              <a:srgbClr val="000000"/>
            </a:solidFill>
            <a:latin typeface="Arial"/>
            <a:ea typeface="Arial"/>
            <a:cs typeface="Arial"/>
          </a:endParaRPr>
        </a:p>
        <a:p>
          <a:pPr algn="l" rtl="0">
            <a:defRPr sz="1000"/>
          </a:pPr>
          <a:r>
            <a:rPr lang="en-US" sz="1000" b="0" i="0" strike="noStrike">
              <a:solidFill>
                <a:srgbClr val="000000"/>
              </a:solidFill>
              <a:latin typeface="Arial"/>
              <a:ea typeface="Arial"/>
              <a:cs typeface="Arial"/>
            </a:rPr>
            <a:t>Nebraska Extension educational programs abide with the nondiscrimination</a:t>
          </a:r>
          <a:r>
            <a:rPr lang="en-US" sz="1000" b="0" i="0" strike="noStrike" baseline="0">
              <a:solidFill>
                <a:srgbClr val="000000"/>
              </a:solidFill>
              <a:latin typeface="Arial"/>
              <a:ea typeface="Arial"/>
              <a:cs typeface="Arial"/>
            </a:rPr>
            <a:t> polies of the University of Nebraska–Lincoln and the United States Department of Agriculture. </a:t>
          </a:r>
          <a:endParaRPr lang="en-US" sz="1000" b="0" i="0" strike="noStrike">
            <a:solidFill>
              <a:srgbClr val="000000"/>
            </a:solidFill>
            <a:latin typeface="Arial"/>
            <a:ea typeface="Arial"/>
            <a:cs typeface="Arial"/>
          </a:endParaRPr>
        </a:p>
      </xdr:txBody>
    </xdr:sp>
    <xdr:clientData/>
  </xdr:twoCellAnchor>
  <xdr:twoCellAnchor>
    <xdr:from>
      <xdr:col>0</xdr:col>
      <xdr:colOff>1</xdr:colOff>
      <xdr:row>27</xdr:row>
      <xdr:rowOff>84665</xdr:rowOff>
    </xdr:from>
    <xdr:to>
      <xdr:col>15</xdr:col>
      <xdr:colOff>805952</xdr:colOff>
      <xdr:row>29</xdr:row>
      <xdr:rowOff>198965</xdr:rowOff>
    </xdr:to>
    <xdr:sp macro="" textlink="">
      <xdr:nvSpPr>
        <xdr:cNvPr id="14" name="TextBox 13">
          <a:extLst>
            <a:ext uri="{FF2B5EF4-FFF2-40B4-BE49-F238E27FC236}">
              <a16:creationId xmlns:a16="http://schemas.microsoft.com/office/drawing/2014/main" id="{1C2223B6-082B-DE26-DC86-29C6745D449A}"/>
            </a:ext>
          </a:extLst>
        </xdr:cNvPr>
        <xdr:cNvSpPr txBox="1"/>
      </xdr:nvSpPr>
      <xdr:spPr>
        <a:xfrm>
          <a:off x="1" y="5079998"/>
          <a:ext cx="7041656" cy="5715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rtl="0">
            <a:defRPr sz="1000"/>
          </a:pPr>
          <a:r>
            <a:rPr lang="en-US" sz="1100" b="1" i="0" u="none" strike="noStrike" baseline="0">
              <a:solidFill>
                <a:srgbClr val="000000"/>
              </a:solidFill>
              <a:latin typeface="Arial" pitchFamily="2" charset="0"/>
              <a:cs typeface="Arial" pitchFamily="2" charset="0"/>
            </a:rPr>
            <a:t>Estimating leaf infestation.</a:t>
          </a:r>
          <a:r>
            <a:rPr lang="en-US" sz="1100" b="0" i="0" u="none" strike="noStrike" baseline="0">
              <a:solidFill>
                <a:srgbClr val="000000"/>
              </a:solidFill>
              <a:latin typeface="Arial" pitchFamily="2" charset="0"/>
              <a:cs typeface="Arial" pitchFamily="2" charset="0"/>
            </a:rPr>
            <a:t> Use these example leaves as a guide for estimating the number of soybean aphids on leaves in the field.</a:t>
          </a:r>
        </a:p>
        <a:p>
          <a:pPr algn="l" rtl="0">
            <a:defRPr sz="1000"/>
          </a:pPr>
          <a:endParaRPr lang="en-US" sz="1100" b="0" i="0" u="none" strike="noStrike" baseline="0">
            <a:solidFill>
              <a:srgbClr val="000000"/>
            </a:solidFill>
            <a:latin typeface="Arial" pitchFamily="2" charset="0"/>
            <a:cs typeface="Arial" pitchFamily="2" charset="0"/>
          </a:endParaRPr>
        </a:p>
      </xdr:txBody>
    </xdr:sp>
    <xdr:clientData/>
  </xdr:twoCellAnchor>
  <xdr:twoCellAnchor>
    <xdr:from>
      <xdr:col>1</xdr:col>
      <xdr:colOff>187324</xdr:colOff>
      <xdr:row>6</xdr:row>
      <xdr:rowOff>108159</xdr:rowOff>
    </xdr:from>
    <xdr:to>
      <xdr:col>15</xdr:col>
      <xdr:colOff>347163</xdr:colOff>
      <xdr:row>8</xdr:row>
      <xdr:rowOff>165700</xdr:rowOff>
    </xdr:to>
    <xdr:sp macro="" textlink="">
      <xdr:nvSpPr>
        <xdr:cNvPr id="17" name="TextBox 16">
          <a:extLst>
            <a:ext uri="{FF2B5EF4-FFF2-40B4-BE49-F238E27FC236}">
              <a16:creationId xmlns:a16="http://schemas.microsoft.com/office/drawing/2014/main" id="{81390849-98CB-281D-90A5-47A001FD4160}"/>
            </a:ext>
          </a:extLst>
        </xdr:cNvPr>
        <xdr:cNvSpPr txBox="1"/>
      </xdr:nvSpPr>
      <xdr:spPr>
        <a:xfrm>
          <a:off x="809624" y="1079709"/>
          <a:ext cx="4788944" cy="4379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91440" tIns="0" rIns="91440" bIns="0" rtlCol="0" anchor="t"/>
        <a:lstStyle/>
        <a:p>
          <a:pPr algn="ctr" rtl="0">
            <a:defRPr sz="1000"/>
          </a:pPr>
          <a:r>
            <a:rPr lang="en-US" sz="1100" b="0" i="0" u="none" strike="noStrike" baseline="0">
              <a:solidFill>
                <a:srgbClr val="000000"/>
              </a:solidFill>
              <a:latin typeface="Arial" pitchFamily="2" charset="0"/>
              <a:cs typeface="Arial" pitchFamily="2" charset="0"/>
            </a:rPr>
            <a:t>Wayne J. Ohnesorg, Extension Educator; Thomas E. Hunt, Extension Entomologist; </a:t>
          </a:r>
        </a:p>
        <a:p>
          <a:pPr algn="ctr" rtl="0">
            <a:defRPr sz="1000"/>
          </a:pPr>
          <a:r>
            <a:rPr lang="en-US" sz="1100" b="0" i="0" u="none" strike="noStrike" baseline="0">
              <a:solidFill>
                <a:srgbClr val="000000"/>
              </a:solidFill>
              <a:latin typeface="Arial" pitchFamily="2" charset="0"/>
              <a:cs typeface="Arial" pitchFamily="2" charset="0"/>
            </a:rPr>
            <a:t>and Robert J. Wright, Extension Entomologist</a:t>
          </a:r>
        </a:p>
      </xdr:txBody>
    </xdr:sp>
    <xdr:clientData/>
  </xdr:twoCellAnchor>
  <xdr:oneCellAnchor>
    <xdr:from>
      <xdr:col>13</xdr:col>
      <xdr:colOff>277283</xdr:colOff>
      <xdr:row>2</xdr:row>
      <xdr:rowOff>121920</xdr:rowOff>
    </xdr:from>
    <xdr:ext cx="962855" cy="289590"/>
    <xdr:sp macro="" textlink="">
      <xdr:nvSpPr>
        <xdr:cNvPr id="15" name="TextBox 14">
          <a:extLst>
            <a:ext uri="{FF2B5EF4-FFF2-40B4-BE49-F238E27FC236}">
              <a16:creationId xmlns:a16="http://schemas.microsoft.com/office/drawing/2014/main" id="{69601B94-AD99-706D-C112-93EA901B87F8}"/>
            </a:ext>
          </a:extLst>
        </xdr:cNvPr>
        <xdr:cNvSpPr txBox="1"/>
      </xdr:nvSpPr>
      <xdr:spPr>
        <a:xfrm>
          <a:off x="3741843" y="447040"/>
          <a:ext cx="962855" cy="289590"/>
        </a:xfrm>
        <a:prstGeom prst="rect">
          <a:avLst/>
        </a:prstGeom>
        <a:solidFill>
          <a:schemeClr val="bg1"/>
        </a:solidFill>
        <a:ln>
          <a:solidFill>
            <a:srgbClr val="BFBFBF"/>
          </a:solidFill>
        </a:ln>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l" rtl="0">
            <a:defRPr sz="1000"/>
          </a:pPr>
          <a:r>
            <a:rPr lang="en-US" sz="1200" b="0" i="0" u="none" strike="noStrike" baseline="0">
              <a:solidFill>
                <a:srgbClr val="000000"/>
              </a:solidFill>
              <a:latin typeface="Arial" pitchFamily="2" charset="0"/>
              <a:cs typeface="Arial" pitchFamily="2" charset="0"/>
            </a:rPr>
            <a:t>EC 1582</a:t>
          </a:r>
        </a:p>
      </xdr:txBody>
    </xdr:sp>
    <xdr:clientData/>
  </xdr:oneCellAnchor>
  <xdr:twoCellAnchor>
    <xdr:from>
      <xdr:col>0</xdr:col>
      <xdr:colOff>1</xdr:colOff>
      <xdr:row>16</xdr:row>
      <xdr:rowOff>38097</xdr:rowOff>
    </xdr:from>
    <xdr:to>
      <xdr:col>15</xdr:col>
      <xdr:colOff>808062</xdr:colOff>
      <xdr:row>27</xdr:row>
      <xdr:rowOff>19059</xdr:rowOff>
    </xdr:to>
    <xdr:sp macro="" textlink="">
      <xdr:nvSpPr>
        <xdr:cNvPr id="5" name="TextBox 4">
          <a:extLst>
            <a:ext uri="{FF2B5EF4-FFF2-40B4-BE49-F238E27FC236}">
              <a16:creationId xmlns:a16="http://schemas.microsoft.com/office/drawing/2014/main" id="{ACCE9860-00B3-660E-5FBA-874320B2DBA9}"/>
            </a:ext>
          </a:extLst>
        </xdr:cNvPr>
        <xdr:cNvSpPr txBox="1"/>
      </xdr:nvSpPr>
      <xdr:spPr>
        <a:xfrm>
          <a:off x="1" y="2755897"/>
          <a:ext cx="7043719" cy="225849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rtl="0">
            <a:defRPr sz="1000"/>
          </a:pPr>
          <a:r>
            <a:rPr lang="en-US" sz="1000" b="1" i="0" u="none" strike="noStrike" baseline="0">
              <a:solidFill>
                <a:srgbClr val="000000"/>
              </a:solidFill>
              <a:latin typeface="Arial" pitchFamily="2" charset="0"/>
              <a:cs typeface="Arial" pitchFamily="2" charset="0"/>
            </a:rPr>
            <a:t>Directions</a:t>
          </a:r>
        </a:p>
        <a:p>
          <a:pPr algn="l" rtl="0">
            <a:defRPr sz="1000"/>
          </a:pPr>
          <a:r>
            <a:rPr lang="en-US" sz="1000" b="1" i="0" u="none" strike="noStrike" baseline="0">
              <a:solidFill>
                <a:srgbClr val="99CC00"/>
              </a:solidFill>
              <a:latin typeface="Arial" pitchFamily="2" charset="0"/>
              <a:cs typeface="Arial" pitchFamily="2" charset="0"/>
            </a:rPr>
            <a:t>GREEN</a:t>
          </a:r>
          <a:r>
            <a:rPr lang="en-US" sz="1000" b="0" i="0" u="none" strike="noStrike" baseline="0">
              <a:solidFill>
                <a:srgbClr val="000000"/>
              </a:solidFill>
              <a:latin typeface="Arial" pitchFamily="2" charset="0"/>
              <a:cs typeface="Arial" pitchFamily="2" charset="0"/>
            </a:rPr>
            <a:t> cells are for input and </a:t>
          </a:r>
          <a:r>
            <a:rPr lang="en-US" sz="1000" b="1" i="0" u="none" strike="noStrike" baseline="0">
              <a:solidFill>
                <a:srgbClr val="F20884"/>
              </a:solidFill>
              <a:latin typeface="Arial" pitchFamily="2" charset="0"/>
              <a:cs typeface="Arial" pitchFamily="2" charset="0"/>
            </a:rPr>
            <a:t>PINK</a:t>
          </a:r>
          <a:r>
            <a:rPr lang="en-US" sz="1000" b="0" i="0" u="none" strike="noStrike" baseline="0">
              <a:solidFill>
                <a:srgbClr val="000000"/>
              </a:solidFill>
              <a:latin typeface="Arial" pitchFamily="2" charset="0"/>
              <a:cs typeface="Arial" pitchFamily="2" charset="0"/>
            </a:rPr>
            <a:t> cells are the output.</a:t>
          </a:r>
        </a:p>
        <a:p>
          <a:pPr algn="l" rtl="0">
            <a:defRPr sz="1000"/>
          </a:pPr>
          <a:endParaRPr lang="en-US" sz="1000" b="0" i="0" u="none" strike="noStrike" baseline="0">
            <a:solidFill>
              <a:srgbClr val="000000"/>
            </a:solidFill>
            <a:latin typeface="Arial" pitchFamily="2" charset="0"/>
            <a:cs typeface="Arial" pitchFamily="2" charset="0"/>
          </a:endParaRPr>
        </a:p>
        <a:p>
          <a:pPr algn="l" rtl="0">
            <a:defRPr sz="1000"/>
          </a:pPr>
          <a:r>
            <a:rPr lang="en-US" sz="1000" b="1" i="0" u="none" strike="noStrike" baseline="0">
              <a:solidFill>
                <a:srgbClr val="000000"/>
              </a:solidFill>
              <a:latin typeface="Arial" pitchFamily="2" charset="0"/>
              <a:cs typeface="Arial" pitchFamily="2" charset="0"/>
            </a:rPr>
            <a:t>1)</a:t>
          </a:r>
          <a:r>
            <a:rPr lang="en-US" sz="1000" b="0" i="0" u="none" strike="noStrike" baseline="0">
              <a:solidFill>
                <a:srgbClr val="000000"/>
              </a:solidFill>
              <a:latin typeface="Arial" pitchFamily="2" charset="0"/>
              <a:cs typeface="Arial" pitchFamily="2" charset="0"/>
            </a:rPr>
            <a:t> Pick the first plant at random at least 30 rows or paces from the edge of the field and count the aphids present. If you reach 40 aphids (you can stop counting at 40), mark the appropriate box with a "1" to signify the plant is infested. Mark it with an "0" if there are less than 40 aphids. </a:t>
          </a:r>
        </a:p>
        <a:p>
          <a:pPr algn="l" rtl="0">
            <a:defRPr sz="1000"/>
          </a:pPr>
          <a:endParaRPr lang="en-US" sz="1000" b="0" i="0" u="none" strike="noStrike" baseline="0">
            <a:solidFill>
              <a:srgbClr val="000000"/>
            </a:solidFill>
            <a:latin typeface="Arial" pitchFamily="2" charset="0"/>
            <a:cs typeface="Arial" pitchFamily="2" charset="0"/>
          </a:endParaRPr>
        </a:p>
        <a:p>
          <a:pPr algn="l" rtl="0">
            <a:defRPr sz="1000"/>
          </a:pPr>
          <a:r>
            <a:rPr lang="en-US" sz="1000" b="1" i="0" u="none" strike="noStrike" baseline="0">
              <a:solidFill>
                <a:srgbClr val="000000"/>
              </a:solidFill>
              <a:latin typeface="Arial" pitchFamily="2" charset="0"/>
              <a:cs typeface="Arial" pitchFamily="2" charset="0"/>
            </a:rPr>
            <a:t>2)</a:t>
          </a:r>
          <a:r>
            <a:rPr lang="en-US" sz="1000" b="0" i="0" u="none" strike="noStrike" baseline="0">
              <a:solidFill>
                <a:srgbClr val="000000"/>
              </a:solidFill>
              <a:latin typeface="Arial" pitchFamily="2" charset="0"/>
              <a:cs typeface="Arial" pitchFamily="2" charset="0"/>
            </a:rPr>
            <a:t> Choose the next plant in a random direction at least 30 rows or paces from the previous plant. </a:t>
          </a:r>
        </a:p>
        <a:p>
          <a:pPr algn="l" rtl="0">
            <a:defRPr sz="1000"/>
          </a:pPr>
          <a:endParaRPr lang="en-US" sz="1000" b="0" i="0" u="none" strike="noStrike" baseline="0">
            <a:solidFill>
              <a:srgbClr val="000000"/>
            </a:solidFill>
            <a:latin typeface="Arial" pitchFamily="2" charset="0"/>
            <a:cs typeface="Arial" pitchFamily="2" charset="0"/>
          </a:endParaRPr>
        </a:p>
        <a:p>
          <a:pPr algn="l" rtl="0">
            <a:defRPr sz="1000"/>
          </a:pPr>
          <a:r>
            <a:rPr lang="en-US" sz="1000" b="1" i="0" u="none" strike="noStrike" baseline="0">
              <a:solidFill>
                <a:srgbClr val="000000"/>
              </a:solidFill>
              <a:latin typeface="Arial" pitchFamily="2" charset="0"/>
              <a:cs typeface="Arial" pitchFamily="2" charset="0"/>
            </a:rPr>
            <a:t>3)</a:t>
          </a:r>
          <a:r>
            <a:rPr lang="en-US" sz="1000" b="0" i="0" u="none" strike="noStrike" baseline="0">
              <a:solidFill>
                <a:srgbClr val="000000"/>
              </a:solidFill>
              <a:latin typeface="Arial" pitchFamily="2" charset="0"/>
              <a:cs typeface="Arial" pitchFamily="2" charset="0"/>
            </a:rPr>
            <a:t> Repeat Steps 1 &amp; 2 until the first 11 plants have been counted. </a:t>
          </a:r>
        </a:p>
        <a:p>
          <a:pPr algn="l" rtl="0">
            <a:defRPr sz="1000"/>
          </a:pPr>
          <a:endParaRPr lang="en-US" sz="1000" b="0" i="0" u="none" strike="noStrike" baseline="0">
            <a:solidFill>
              <a:srgbClr val="000000"/>
            </a:solidFill>
            <a:latin typeface="Arial" pitchFamily="2" charset="0"/>
            <a:cs typeface="Arial" pitchFamily="2" charset="0"/>
          </a:endParaRPr>
        </a:p>
        <a:p>
          <a:pPr algn="l" rtl="0">
            <a:defRPr sz="1000"/>
          </a:pPr>
          <a:r>
            <a:rPr lang="en-US" sz="1000" b="1" i="0" u="none" strike="noStrike" baseline="0">
              <a:solidFill>
                <a:srgbClr val="000000"/>
              </a:solidFill>
              <a:latin typeface="Arial" pitchFamily="2" charset="0"/>
              <a:cs typeface="Arial" pitchFamily="2" charset="0"/>
            </a:rPr>
            <a:t>4)</a:t>
          </a:r>
          <a:r>
            <a:rPr lang="en-US" sz="1000" b="0" i="0" u="none" strike="noStrike" baseline="0">
              <a:solidFill>
                <a:srgbClr val="000000"/>
              </a:solidFill>
              <a:latin typeface="Arial" pitchFamily="2" charset="0"/>
              <a:cs typeface="Arial" pitchFamily="2" charset="0"/>
            </a:rPr>
            <a:t> The Pink box will tell you if you need to resample in 7-10 days, sample more plants, or if treatment is recommended. If treatment is recommended, the field should be scouted again in 3-4 days to confirm that treatment is needed.</a:t>
          </a:r>
        </a:p>
      </xdr:txBody>
    </xdr:sp>
    <xdr:clientData/>
  </xdr:twoCellAnchor>
  <xdr:twoCellAnchor>
    <xdr:from>
      <xdr:col>0</xdr:col>
      <xdr:colOff>8467</xdr:colOff>
      <xdr:row>183</xdr:row>
      <xdr:rowOff>147987</xdr:rowOff>
    </xdr:from>
    <xdr:to>
      <xdr:col>15</xdr:col>
      <xdr:colOff>826895</xdr:colOff>
      <xdr:row>187</xdr:row>
      <xdr:rowOff>147433</xdr:rowOff>
    </xdr:to>
    <xdr:sp macro="" textlink="">
      <xdr:nvSpPr>
        <xdr:cNvPr id="19" name="TextBox 18">
          <a:hlinkClick xmlns:r="http://schemas.openxmlformats.org/officeDocument/2006/relationships" r:id="rId7"/>
          <a:extLst>
            <a:ext uri="{FF2B5EF4-FFF2-40B4-BE49-F238E27FC236}">
              <a16:creationId xmlns:a16="http://schemas.microsoft.com/office/drawing/2014/main" id="{C40AFEFD-4A87-7DD9-F99C-9D6A79AB9665}"/>
            </a:ext>
          </a:extLst>
        </xdr:cNvPr>
        <xdr:cNvSpPr txBox="1"/>
      </xdr:nvSpPr>
      <xdr:spPr>
        <a:xfrm>
          <a:off x="8467" y="37069427"/>
          <a:ext cx="7023649" cy="649686"/>
        </a:xfrm>
        <a:prstGeom prst="rect">
          <a:avLst/>
        </a:prstGeom>
        <a:solidFill>
          <a:srgbClr val="FFFFFF"/>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rtl="0">
            <a:defRPr sz="1000"/>
          </a:pPr>
          <a:r>
            <a:rPr lang="en-US" sz="1000" b="0" i="0" u="none" strike="noStrike" baseline="0">
              <a:solidFill>
                <a:srgbClr val="000000"/>
              </a:solidFill>
              <a:latin typeface="Arial" pitchFamily="2" charset="0"/>
              <a:cs typeface="Arial" pitchFamily="2" charset="0"/>
            </a:rPr>
            <a:t>The information in this spreadsheet is adapted from:</a:t>
          </a:r>
        </a:p>
        <a:p>
          <a:pPr algn="l" rtl="0">
            <a:defRPr sz="1000"/>
          </a:pPr>
          <a:r>
            <a:rPr lang="en-US" sz="1000" b="0" i="0" u="none" strike="noStrike" baseline="0">
              <a:solidFill>
                <a:srgbClr val="000000"/>
              </a:solidFill>
              <a:latin typeface="Arial" pitchFamily="2" charset="0"/>
              <a:cs typeface="Arial" pitchFamily="2" charset="0"/>
            </a:rPr>
            <a:t>Hodgson, E.W., E.C. Burkness, W.D. Hutchison, and D.W. Ragsdale. 2004. Enumerative and Binomial Sequential Sampling Plans for Soybean Aphid (Homoptera:Aphididae) in Soybean. Journal of Economic Entomology 97(6): 2127-2136. </a:t>
          </a:r>
          <a:r>
            <a:rPr lang="en-US" sz="1000" b="0" i="0" u="sng" strike="noStrike" baseline="0">
              <a:solidFill>
                <a:srgbClr val="000000"/>
              </a:solidFill>
              <a:latin typeface="Arial" pitchFamily="2" charset="0"/>
              <a:cs typeface="Arial" pitchFamily="2" charset="0"/>
            </a:rPr>
            <a:t>http://www.bioone.org/doi/pdf/10.1603/0022-0493-97.6.2127</a:t>
          </a:r>
          <a:r>
            <a:rPr lang="en-US" sz="1000" b="0" i="0" u="none" strike="noStrike" baseline="0">
              <a:solidFill>
                <a:srgbClr val="000000"/>
              </a:solidFill>
              <a:latin typeface="Arial" pitchFamily="2" charset="0"/>
              <a:cs typeface="Arial" pitchFamily="2" charset="0"/>
            </a:rPr>
            <a:t> </a:t>
          </a:r>
        </a:p>
      </xdr:txBody>
    </xdr:sp>
    <xdr:clientData/>
  </xdr:twoCellAnchor>
  <xdr:twoCellAnchor>
    <xdr:from>
      <xdr:col>0</xdr:col>
      <xdr:colOff>0</xdr:colOff>
      <xdr:row>5</xdr:row>
      <xdr:rowOff>50800</xdr:rowOff>
    </xdr:from>
    <xdr:to>
      <xdr:col>15</xdr:col>
      <xdr:colOff>975021</xdr:colOff>
      <xdr:row>6</xdr:row>
      <xdr:rowOff>93133</xdr:rowOff>
    </xdr:to>
    <xdr:sp macro="" textlink="">
      <xdr:nvSpPr>
        <xdr:cNvPr id="18" name="TextBox 17">
          <a:extLst>
            <a:ext uri="{FF2B5EF4-FFF2-40B4-BE49-F238E27FC236}">
              <a16:creationId xmlns:a16="http://schemas.microsoft.com/office/drawing/2014/main" id="{BFD1AE7D-E305-6A2A-C862-53DB2595D508}"/>
            </a:ext>
          </a:extLst>
        </xdr:cNvPr>
        <xdr:cNvSpPr txBox="1"/>
      </xdr:nvSpPr>
      <xdr:spPr>
        <a:xfrm>
          <a:off x="0" y="897467"/>
          <a:ext cx="7071021" cy="338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rtl="0">
            <a:defRPr sz="1000"/>
          </a:pPr>
          <a:r>
            <a:rPr lang="en-US" sz="2000" b="0" i="0" u="none" strike="noStrike" baseline="0">
              <a:solidFill>
                <a:srgbClr val="000000"/>
              </a:solidFill>
              <a:latin typeface="Arial" pitchFamily="2" charset="0"/>
              <a:cs typeface="Arial" pitchFamily="2" charset="0"/>
            </a:rPr>
            <a:t>Soybean Aphid Speed Scouting Spreadsheet</a:t>
          </a:r>
        </a:p>
      </xdr:txBody>
    </xdr:sp>
    <xdr:clientData/>
  </xdr:twoCellAnchor>
  <xdr:twoCellAnchor editAs="oneCell">
    <xdr:from>
      <xdr:col>0</xdr:col>
      <xdr:colOff>91439</xdr:colOff>
      <xdr:row>0</xdr:row>
      <xdr:rowOff>71120</xdr:rowOff>
    </xdr:from>
    <xdr:to>
      <xdr:col>6</xdr:col>
      <xdr:colOff>155902</xdr:colOff>
      <xdr:row>5</xdr:row>
      <xdr:rowOff>50800</xdr:rowOff>
    </xdr:to>
    <xdr:pic>
      <xdr:nvPicPr>
        <xdr:cNvPr id="2" name="Picture 1">
          <a:extLst>
            <a:ext uri="{FF2B5EF4-FFF2-40B4-BE49-F238E27FC236}">
              <a16:creationId xmlns:a16="http://schemas.microsoft.com/office/drawing/2014/main" id="{0913EDA9-2DB3-90F3-105F-50D2EC1AAA19}"/>
            </a:ext>
          </a:extLst>
        </xdr:cNvPr>
        <xdr:cNvPicPr>
          <a:picLocks noChangeAspect="1"/>
        </xdr:cNvPicPr>
      </xdr:nvPicPr>
      <xdr:blipFill>
        <a:blip xmlns:r="http://schemas.openxmlformats.org/officeDocument/2006/relationships" r:embed="rId8"/>
        <a:stretch>
          <a:fillRect/>
        </a:stretch>
      </xdr:blipFill>
      <xdr:spPr>
        <a:xfrm>
          <a:off x="91439" y="71120"/>
          <a:ext cx="1994863" cy="792480"/>
        </a:xfrm>
        <a:prstGeom prst="rect">
          <a:avLst/>
        </a:prstGeom>
      </xdr:spPr>
    </xdr:pic>
    <xdr:clientData/>
  </xdr:twoCellAnchor>
  <xdr:twoCellAnchor editAs="oneCell">
    <xdr:from>
      <xdr:col>14</xdr:col>
      <xdr:colOff>660400</xdr:colOff>
      <xdr:row>0</xdr:row>
      <xdr:rowOff>20320</xdr:rowOff>
    </xdr:from>
    <xdr:to>
      <xdr:col>15</xdr:col>
      <xdr:colOff>754380</xdr:colOff>
      <xdr:row>4</xdr:row>
      <xdr:rowOff>147320</xdr:rowOff>
    </xdr:to>
    <xdr:pic>
      <xdr:nvPicPr>
        <xdr:cNvPr id="3" name="Picture 2">
          <a:extLst>
            <a:ext uri="{FF2B5EF4-FFF2-40B4-BE49-F238E27FC236}">
              <a16:creationId xmlns:a16="http://schemas.microsoft.com/office/drawing/2014/main" id="{4C958023-5BCE-4043-31C4-526D77D96652}"/>
            </a:ext>
          </a:extLst>
        </xdr:cNvPr>
        <xdr:cNvPicPr>
          <a:picLocks noChangeAspect="1"/>
        </xdr:cNvPicPr>
      </xdr:nvPicPr>
      <xdr:blipFill>
        <a:blip xmlns:r="http://schemas.openxmlformats.org/officeDocument/2006/relationships" r:embed="rId9"/>
        <a:stretch>
          <a:fillRect/>
        </a:stretch>
      </xdr:blipFill>
      <xdr:spPr>
        <a:xfrm>
          <a:off x="4968240" y="20320"/>
          <a:ext cx="937260" cy="7772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39761-50BD-D749-9953-F6A776337E8F}">
  <dimension ref="A6:P182"/>
  <sheetViews>
    <sheetView tabSelected="1" zoomScale="125" zoomScaleNormal="150" workbookViewId="0">
      <selection activeCell="S7" sqref="S7"/>
    </sheetView>
  </sheetViews>
  <sheetFormatPr baseColWidth="10" defaultColWidth="11" defaultRowHeight="13" x14ac:dyDescent="0.15"/>
  <cols>
    <col min="1" max="1" width="8" customWidth="1"/>
    <col min="2" max="2" width="3.5" bestFit="1" customWidth="1"/>
    <col min="3" max="3" width="3.5" style="1" customWidth="1"/>
    <col min="4" max="6" width="3.5" bestFit="1" customWidth="1"/>
    <col min="7" max="10" width="2.5" bestFit="1" customWidth="1"/>
    <col min="11" max="11" width="3.1640625" bestFit="1" customWidth="1"/>
    <col min="12" max="12" width="3.5" bestFit="1" customWidth="1"/>
    <col min="13" max="13" width="3.33203125" bestFit="1" customWidth="1"/>
  </cols>
  <sheetData>
    <row r="6" spans="1:16" ht="25" x14ac:dyDescent="0.25">
      <c r="B6" s="39"/>
      <c r="C6" s="40"/>
      <c r="D6" s="39"/>
      <c r="E6" s="39"/>
      <c r="F6" s="39"/>
      <c r="G6" s="39"/>
      <c r="H6" s="39"/>
      <c r="I6" s="39"/>
      <c r="J6" s="39"/>
      <c r="K6" s="39"/>
      <c r="L6" s="39"/>
      <c r="M6" s="39"/>
      <c r="N6" s="39"/>
    </row>
    <row r="7" spans="1:16" x14ac:dyDescent="0.15">
      <c r="M7" s="30"/>
      <c r="N7" s="30"/>
      <c r="O7" s="2"/>
      <c r="P7" s="2"/>
    </row>
    <row r="8" spans="1:16" ht="15" customHeight="1" x14ac:dyDescent="0.15">
      <c r="M8" s="30"/>
      <c r="N8" s="30"/>
      <c r="O8" s="2"/>
      <c r="P8" s="2"/>
    </row>
    <row r="9" spans="1:16" ht="15.75" customHeight="1" x14ac:dyDescent="0.25">
      <c r="A9" s="29"/>
      <c r="B9" s="7"/>
      <c r="C9" s="7"/>
      <c r="D9" s="7"/>
      <c r="E9" s="7"/>
      <c r="F9" s="7"/>
      <c r="G9" s="7"/>
      <c r="H9" s="7"/>
      <c r="I9" s="7"/>
      <c r="J9" s="7"/>
      <c r="K9" s="7"/>
      <c r="L9" s="7"/>
      <c r="M9" s="7"/>
      <c r="N9" s="7"/>
      <c r="O9" s="2"/>
      <c r="P9" s="2"/>
    </row>
    <row r="10" spans="1:16" x14ac:dyDescent="0.15">
      <c r="A10" s="3"/>
      <c r="B10" s="3"/>
      <c r="C10" s="4"/>
      <c r="D10" s="4"/>
      <c r="E10" s="4"/>
      <c r="F10" s="4"/>
      <c r="G10" s="4"/>
      <c r="H10" s="5"/>
      <c r="I10" s="6"/>
      <c r="J10" s="6"/>
      <c r="K10" s="4"/>
      <c r="L10" s="4"/>
      <c r="M10" s="2"/>
      <c r="N10" s="2"/>
      <c r="O10" s="2"/>
      <c r="P10" s="2"/>
    </row>
    <row r="11" spans="1:16" x14ac:dyDescent="0.15">
      <c r="A11" s="7"/>
      <c r="B11" s="8"/>
      <c r="C11" s="7"/>
      <c r="D11" s="8"/>
      <c r="E11" s="8"/>
      <c r="F11" s="8"/>
      <c r="G11" s="8"/>
      <c r="H11" s="8"/>
      <c r="I11" s="8"/>
      <c r="J11" s="8"/>
      <c r="K11" s="8"/>
      <c r="L11" s="8"/>
      <c r="M11" s="8"/>
      <c r="N11" s="8"/>
      <c r="O11" s="8"/>
      <c r="P11" s="8"/>
    </row>
    <row r="12" spans="1:16" x14ac:dyDescent="0.15">
      <c r="A12" s="7"/>
      <c r="B12" s="8"/>
      <c r="C12" s="7"/>
      <c r="D12" s="8"/>
      <c r="E12" s="8"/>
      <c r="F12" s="8"/>
      <c r="G12" s="8"/>
      <c r="H12" s="8"/>
      <c r="I12" s="8"/>
      <c r="J12" s="8"/>
      <c r="K12" s="8"/>
      <c r="L12" s="8"/>
      <c r="M12" s="8"/>
      <c r="N12" s="8"/>
      <c r="O12" s="8"/>
      <c r="P12" s="8"/>
    </row>
    <row r="13" spans="1:16" x14ac:dyDescent="0.15">
      <c r="A13" s="7"/>
      <c r="B13" s="8"/>
      <c r="C13" s="7"/>
      <c r="D13" s="8"/>
      <c r="E13" s="8"/>
      <c r="F13" s="8"/>
      <c r="G13" s="8"/>
      <c r="H13" s="8"/>
      <c r="I13" s="8"/>
      <c r="J13" s="8"/>
      <c r="K13" s="8"/>
      <c r="L13" s="8"/>
      <c r="M13" s="8"/>
      <c r="N13" s="8"/>
      <c r="O13" s="8"/>
      <c r="P13" s="8"/>
    </row>
    <row r="14" spans="1:16" x14ac:dyDescent="0.15">
      <c r="A14" s="7"/>
      <c r="B14" s="7"/>
      <c r="C14" s="7"/>
      <c r="D14" s="7"/>
      <c r="E14" s="7"/>
      <c r="F14" s="7"/>
      <c r="G14" s="7"/>
      <c r="H14" s="7"/>
      <c r="I14" s="7"/>
      <c r="J14" s="7"/>
      <c r="K14" s="7"/>
      <c r="L14" s="7"/>
      <c r="M14" s="7"/>
      <c r="N14" s="7"/>
      <c r="O14" s="7"/>
      <c r="P14" s="7"/>
    </row>
    <row r="15" spans="1:16" x14ac:dyDescent="0.15">
      <c r="A15" s="3"/>
      <c r="B15" s="7"/>
      <c r="C15" s="7"/>
      <c r="D15" s="7"/>
      <c r="E15" s="7"/>
      <c r="F15" s="7"/>
      <c r="G15" s="7"/>
      <c r="H15" s="7"/>
      <c r="I15" s="7"/>
      <c r="J15" s="7"/>
      <c r="K15" s="7"/>
      <c r="L15" s="7"/>
      <c r="M15" s="7"/>
      <c r="N15" s="7"/>
      <c r="O15" s="7"/>
      <c r="P15" s="7"/>
    </row>
    <row r="16" spans="1:16" x14ac:dyDescent="0.15">
      <c r="A16" s="3"/>
      <c r="B16" s="7"/>
      <c r="C16" s="7"/>
      <c r="D16" s="7"/>
      <c r="E16" s="7"/>
      <c r="F16" s="7"/>
      <c r="G16" s="7"/>
      <c r="H16" s="7"/>
      <c r="I16" s="7"/>
      <c r="J16" s="7"/>
      <c r="K16" s="7"/>
      <c r="L16" s="7"/>
      <c r="M16" s="7"/>
      <c r="N16" s="7"/>
      <c r="O16" s="7"/>
      <c r="P16" s="7"/>
    </row>
    <row r="17" spans="1:16" x14ac:dyDescent="0.15">
      <c r="A17" s="7"/>
      <c r="B17" s="7"/>
      <c r="C17" s="7"/>
      <c r="D17" s="7"/>
      <c r="E17" s="7"/>
      <c r="F17" s="7"/>
      <c r="G17" s="7"/>
      <c r="H17" s="7"/>
      <c r="I17" s="7"/>
      <c r="J17" s="7"/>
      <c r="K17" s="7"/>
      <c r="L17" s="7"/>
      <c r="M17" s="7"/>
      <c r="N17" s="7"/>
      <c r="O17" s="7"/>
      <c r="P17" s="7"/>
    </row>
    <row r="18" spans="1:16" x14ac:dyDescent="0.15">
      <c r="A18" s="7"/>
      <c r="B18" s="7"/>
      <c r="C18" s="7"/>
      <c r="D18" s="7"/>
      <c r="E18" s="7"/>
      <c r="F18" s="7"/>
      <c r="G18" s="7"/>
      <c r="H18" s="7"/>
      <c r="I18" s="7"/>
      <c r="J18" s="7"/>
      <c r="K18" s="7"/>
      <c r="L18" s="7"/>
      <c r="M18" s="7"/>
      <c r="N18" s="7"/>
      <c r="O18" s="7"/>
      <c r="P18" s="7"/>
    </row>
    <row r="19" spans="1:16" x14ac:dyDescent="0.15">
      <c r="A19" s="7"/>
      <c r="B19" s="7"/>
      <c r="C19" s="7"/>
      <c r="D19" s="7"/>
      <c r="E19" s="7"/>
      <c r="F19" s="7"/>
      <c r="G19" s="7"/>
      <c r="H19" s="7"/>
      <c r="I19" s="7"/>
      <c r="J19" s="7"/>
      <c r="K19" s="7"/>
      <c r="L19" s="7"/>
      <c r="M19" s="7"/>
      <c r="N19" s="7"/>
      <c r="O19" s="7"/>
      <c r="P19" s="7"/>
    </row>
    <row r="20" spans="1:16" x14ac:dyDescent="0.15">
      <c r="A20" s="7"/>
      <c r="B20" s="7"/>
      <c r="C20" s="7"/>
      <c r="D20" s="7"/>
      <c r="E20" s="7"/>
      <c r="F20" s="7"/>
      <c r="G20" s="7"/>
      <c r="H20" s="7"/>
      <c r="I20" s="7"/>
      <c r="J20" s="7"/>
      <c r="K20" s="7"/>
      <c r="L20" s="7"/>
      <c r="M20" s="7"/>
      <c r="N20" s="7"/>
      <c r="O20" s="7"/>
      <c r="P20" s="7"/>
    </row>
    <row r="21" spans="1:16" ht="18" customHeight="1" x14ac:dyDescent="0.15"/>
    <row r="22" spans="1:16" ht="18" customHeight="1" x14ac:dyDescent="0.15"/>
    <row r="23" spans="1:16" ht="18" customHeight="1" x14ac:dyDescent="0.15"/>
    <row r="24" spans="1:16" ht="18" customHeight="1" x14ac:dyDescent="0.15"/>
    <row r="25" spans="1:16" ht="18" customHeight="1" x14ac:dyDescent="0.15"/>
    <row r="26" spans="1:16" ht="18" customHeight="1" x14ac:dyDescent="0.15"/>
    <row r="27" spans="1:16" ht="18" customHeight="1" x14ac:dyDescent="0.15"/>
    <row r="28" spans="1:16" ht="18" customHeight="1" x14ac:dyDescent="0.15"/>
    <row r="29" spans="1:16" ht="18" customHeight="1" x14ac:dyDescent="0.15"/>
    <row r="30" spans="1:16" ht="18" customHeight="1" x14ac:dyDescent="0.15"/>
    <row r="31" spans="1:16" ht="18" customHeight="1" x14ac:dyDescent="0.15"/>
    <row r="32" spans="1:16" ht="18" customHeight="1" x14ac:dyDescent="0.15"/>
    <row r="33" spans="1:16" ht="18" customHeight="1" x14ac:dyDescent="0.15"/>
    <row r="34" spans="1:16" ht="18" customHeight="1" x14ac:dyDescent="0.15"/>
    <row r="35" spans="1:16" ht="18" customHeight="1" x14ac:dyDescent="0.15"/>
    <row r="36" spans="1:16" ht="18" customHeight="1" x14ac:dyDescent="0.15"/>
    <row r="37" spans="1:16" ht="18" customHeight="1" x14ac:dyDescent="0.15"/>
    <row r="38" spans="1:16" ht="15" customHeight="1" x14ac:dyDescent="0.15"/>
    <row r="39" spans="1:16" ht="17" thickBot="1" x14ac:dyDescent="0.25">
      <c r="A39" s="41" t="s">
        <v>2</v>
      </c>
      <c r="B39" s="41"/>
      <c r="C39" s="42"/>
      <c r="D39" s="42"/>
      <c r="E39" s="42"/>
      <c r="F39" s="42"/>
      <c r="G39" s="42"/>
      <c r="H39" s="2"/>
      <c r="I39" s="43"/>
      <c r="J39" s="43"/>
      <c r="K39" s="44"/>
      <c r="L39" s="44"/>
      <c r="M39" s="44"/>
      <c r="N39" s="2"/>
      <c r="O39" s="2"/>
      <c r="P39" s="2"/>
    </row>
    <row r="40" spans="1:16" ht="17" x14ac:dyDescent="0.2">
      <c r="A40" s="9" t="s">
        <v>0</v>
      </c>
      <c r="B40" s="2"/>
      <c r="C40" s="7"/>
      <c r="D40" s="2"/>
      <c r="E40" s="2"/>
      <c r="F40" s="2"/>
      <c r="G40" s="10"/>
      <c r="H40" s="10"/>
      <c r="I40" s="10"/>
      <c r="J40" s="10"/>
      <c r="K40" s="10"/>
      <c r="L40" s="10"/>
      <c r="M40" s="10"/>
      <c r="N40" s="10"/>
      <c r="O40" s="10"/>
      <c r="P40" s="8"/>
    </row>
    <row r="41" spans="1:16" ht="17" thickBot="1" x14ac:dyDescent="0.25">
      <c r="A41" s="11"/>
      <c r="B41" s="12"/>
      <c r="C41" s="12"/>
      <c r="D41" s="12"/>
      <c r="E41" s="12"/>
      <c r="F41" s="13"/>
      <c r="G41" s="13"/>
      <c r="H41" s="13"/>
      <c r="I41" s="13"/>
      <c r="J41" s="13"/>
      <c r="K41" s="13"/>
      <c r="L41" s="13"/>
      <c r="M41" s="13"/>
      <c r="N41" s="14"/>
      <c r="O41" s="14"/>
      <c r="P41" s="15"/>
    </row>
    <row r="42" spans="1:16" ht="17" thickBot="1" x14ac:dyDescent="0.25">
      <c r="A42" s="16"/>
      <c r="B42" s="15"/>
      <c r="C42" s="15"/>
      <c r="D42" s="15"/>
      <c r="E42" s="15"/>
      <c r="F42" s="13"/>
      <c r="G42" s="13"/>
      <c r="H42" s="13"/>
      <c r="I42" s="13"/>
      <c r="J42" s="13"/>
      <c r="K42" s="13"/>
      <c r="L42" s="13"/>
      <c r="M42" s="13"/>
      <c r="N42" s="17"/>
      <c r="O42" s="17"/>
      <c r="P42" s="18"/>
    </row>
    <row r="43" spans="1:16" ht="17" thickBot="1" x14ac:dyDescent="0.25">
      <c r="A43" s="13"/>
      <c r="B43" s="19"/>
      <c r="C43" s="19"/>
      <c r="D43" s="19"/>
      <c r="E43" s="19"/>
      <c r="F43" s="19"/>
      <c r="G43" s="19"/>
      <c r="H43" s="19"/>
      <c r="I43" s="19"/>
      <c r="J43" s="19"/>
      <c r="K43" s="19"/>
      <c r="L43" s="20"/>
      <c r="M43" s="21">
        <f>COUNTIF(B43:L43, "=1")</f>
        <v>0</v>
      </c>
      <c r="N43" s="33" t="str">
        <f>IF(B43="","", IF(M43&lt;7, "Resample in 7 to 10 days", IF(M43&lt;11,"Sample 5 more plants","Treat, confirm in 3 to 4 days")))</f>
        <v/>
      </c>
      <c r="O43" s="31"/>
      <c r="P43" s="32"/>
    </row>
    <row r="44" spans="1:16" ht="17" thickBot="1" x14ac:dyDescent="0.25">
      <c r="A44" s="13"/>
      <c r="B44" s="22">
        <v>1</v>
      </c>
      <c r="C44" s="22">
        <v>2</v>
      </c>
      <c r="D44" s="22">
        <v>3</v>
      </c>
      <c r="E44" s="22">
        <v>4</v>
      </c>
      <c r="F44" s="22">
        <v>5</v>
      </c>
      <c r="G44" s="22">
        <v>6</v>
      </c>
      <c r="H44" s="22">
        <v>7</v>
      </c>
      <c r="I44" s="22">
        <v>8</v>
      </c>
      <c r="J44" s="22">
        <v>9</v>
      </c>
      <c r="K44" s="22">
        <v>10</v>
      </c>
      <c r="L44" s="22">
        <v>11</v>
      </c>
      <c r="M44" s="23"/>
      <c r="N44" s="24"/>
      <c r="O44" s="24"/>
      <c r="P44" s="25"/>
    </row>
    <row r="45" spans="1:16" ht="17" thickBot="1" x14ac:dyDescent="0.25">
      <c r="A45" s="13"/>
      <c r="B45" s="26"/>
      <c r="C45" s="26"/>
      <c r="D45" s="26"/>
      <c r="E45" s="26"/>
      <c r="F45" s="26"/>
      <c r="G45" s="23"/>
      <c r="H45" s="23"/>
      <c r="I45" s="23"/>
      <c r="J45" s="23"/>
      <c r="K45" s="23"/>
      <c r="L45" s="23"/>
      <c r="M45" s="21">
        <f>(COUNTIF(B45:F45, "=1"))+M43</f>
        <v>0</v>
      </c>
      <c r="N45" s="33" t="str">
        <f>IF(B45="","",IF(M45&lt;10,"Resample in 7 to 10 days",IF(M45&lt;15,"Sample 5 more plants","Treat, confirm in 3 to 4 days")))</f>
        <v/>
      </c>
      <c r="O45" s="31"/>
      <c r="P45" s="32"/>
    </row>
    <row r="46" spans="1:16" ht="17" thickBot="1" x14ac:dyDescent="0.25">
      <c r="A46" s="13"/>
      <c r="B46" s="22">
        <v>12</v>
      </c>
      <c r="C46" s="22">
        <v>13</v>
      </c>
      <c r="D46" s="22">
        <v>14</v>
      </c>
      <c r="E46" s="22">
        <v>15</v>
      </c>
      <c r="F46" s="22">
        <v>16</v>
      </c>
      <c r="G46" s="23"/>
      <c r="H46" s="23"/>
      <c r="I46" s="23"/>
      <c r="J46" s="23"/>
      <c r="K46" s="23"/>
      <c r="L46" s="23"/>
      <c r="M46" s="23"/>
      <c r="N46" s="24"/>
      <c r="O46" s="24"/>
      <c r="P46" s="25"/>
    </row>
    <row r="47" spans="1:16" ht="17" thickBot="1" x14ac:dyDescent="0.25">
      <c r="A47" s="13"/>
      <c r="B47" s="26"/>
      <c r="C47" s="26"/>
      <c r="D47" s="26"/>
      <c r="E47" s="26"/>
      <c r="F47" s="26"/>
      <c r="G47" s="23"/>
      <c r="H47" s="23"/>
      <c r="I47" s="23"/>
      <c r="J47" s="23"/>
      <c r="K47" s="23" t="s">
        <v>1</v>
      </c>
      <c r="L47" s="23"/>
      <c r="M47" s="21">
        <f>(COUNTIF(B47:F47, "=1"))+M45</f>
        <v>0</v>
      </c>
      <c r="N47" s="33" t="str">
        <f>IF(B47="","", IF(M47&lt;14, "Resample in 7 to 10 days", IF(M47&lt;19,"Sample 5 more plants","Treat, confirm in 3 to 4 days")))</f>
        <v/>
      </c>
      <c r="O47" s="31"/>
      <c r="P47" s="32"/>
    </row>
    <row r="48" spans="1:16" ht="17" thickBot="1" x14ac:dyDescent="0.25">
      <c r="A48" s="13"/>
      <c r="B48" s="22">
        <v>17</v>
      </c>
      <c r="C48" s="22">
        <v>18</v>
      </c>
      <c r="D48" s="22">
        <v>19</v>
      </c>
      <c r="E48" s="22">
        <v>20</v>
      </c>
      <c r="F48" s="22">
        <v>21</v>
      </c>
      <c r="G48" s="23"/>
      <c r="H48" s="23"/>
      <c r="I48" s="23"/>
      <c r="J48" s="23"/>
      <c r="K48" s="23"/>
      <c r="L48" s="23"/>
      <c r="M48" s="27"/>
      <c r="N48" s="24"/>
      <c r="O48" s="24"/>
      <c r="P48" s="25"/>
    </row>
    <row r="49" spans="1:16" ht="17" thickBot="1" x14ac:dyDescent="0.25">
      <c r="A49" s="13"/>
      <c r="B49" s="26"/>
      <c r="C49" s="26"/>
      <c r="D49" s="26"/>
      <c r="E49" s="26"/>
      <c r="F49" s="26"/>
      <c r="G49" s="23"/>
      <c r="H49" s="23"/>
      <c r="I49" s="23"/>
      <c r="J49" s="23"/>
      <c r="K49" s="23"/>
      <c r="L49" s="23"/>
      <c r="M49" s="21">
        <f>(COUNTIF(B49:F49, "=1"))+M47</f>
        <v>0</v>
      </c>
      <c r="N49" s="33" t="str">
        <f>IF(B49="","", IF(M49&lt;18, "Resample in 7 to 10 days", IF(M49&lt;23,"Sample 5 more plants","Treat, confirm in 3 to 4 days")))</f>
        <v/>
      </c>
      <c r="O49" s="31"/>
      <c r="P49" s="32"/>
    </row>
    <row r="50" spans="1:16" ht="17" thickBot="1" x14ac:dyDescent="0.25">
      <c r="A50" s="13"/>
      <c r="B50" s="22">
        <v>22</v>
      </c>
      <c r="C50" s="22">
        <v>23</v>
      </c>
      <c r="D50" s="22">
        <v>24</v>
      </c>
      <c r="E50" s="22">
        <v>25</v>
      </c>
      <c r="F50" s="22">
        <v>26</v>
      </c>
      <c r="G50" s="23"/>
      <c r="H50" s="23"/>
      <c r="I50" s="23"/>
      <c r="J50" s="23"/>
      <c r="K50" s="23"/>
      <c r="L50" s="23"/>
      <c r="M50" s="23"/>
      <c r="N50" s="24"/>
      <c r="O50" s="24"/>
      <c r="P50" s="25"/>
    </row>
    <row r="51" spans="1:16" ht="17" thickBot="1" x14ac:dyDescent="0.25">
      <c r="A51" s="13"/>
      <c r="B51" s="26"/>
      <c r="C51" s="26"/>
      <c r="D51" s="26"/>
      <c r="E51" s="26"/>
      <c r="F51" s="26"/>
      <c r="G51" s="23"/>
      <c r="H51" s="23"/>
      <c r="I51" s="23"/>
      <c r="J51" s="23"/>
      <c r="K51" s="23"/>
      <c r="L51" s="23"/>
      <c r="M51" s="21">
        <f>(COUNTIF(B51:F51, "=1"))+M49</f>
        <v>0</v>
      </c>
      <c r="N51" s="33" t="str">
        <f>IF(B51="","", IF(M51&lt;22, "Resample in 7 to 10 days", IF(M51&lt;27,"Resample in 3 to 4 days","Treat, confirm in 3 to 4 days")))</f>
        <v/>
      </c>
      <c r="O51" s="31"/>
      <c r="P51" s="32"/>
    </row>
    <row r="52" spans="1:16" ht="17" thickBot="1" x14ac:dyDescent="0.25">
      <c r="A52" s="13"/>
      <c r="B52" s="22">
        <v>27</v>
      </c>
      <c r="C52" s="22">
        <v>28</v>
      </c>
      <c r="D52" s="22">
        <v>29</v>
      </c>
      <c r="E52" s="22">
        <v>30</v>
      </c>
      <c r="F52" s="22">
        <v>31</v>
      </c>
      <c r="G52" s="23"/>
      <c r="H52" s="23"/>
      <c r="I52" s="23"/>
      <c r="J52" s="23"/>
      <c r="K52" s="23"/>
      <c r="L52" s="23"/>
      <c r="M52" s="23"/>
      <c r="N52" s="28"/>
      <c r="O52" s="28"/>
      <c r="P52" s="4"/>
    </row>
    <row r="53" spans="1:16" ht="17" x14ac:dyDescent="0.2">
      <c r="A53" s="9" t="s">
        <v>0</v>
      </c>
      <c r="B53" s="2"/>
      <c r="C53" s="7"/>
      <c r="D53" s="2"/>
      <c r="E53" s="2"/>
      <c r="F53" s="2"/>
      <c r="G53" s="10"/>
      <c r="H53" s="10"/>
      <c r="I53" s="10"/>
      <c r="J53" s="10"/>
      <c r="K53" s="10"/>
      <c r="L53" s="10"/>
      <c r="M53" s="10"/>
      <c r="N53" s="10"/>
      <c r="O53" s="10"/>
      <c r="P53" s="8"/>
    </row>
    <row r="54" spans="1:16" ht="17" thickBot="1" x14ac:dyDescent="0.25">
      <c r="A54" s="11"/>
      <c r="B54" s="12"/>
      <c r="C54" s="12"/>
      <c r="D54" s="12"/>
      <c r="E54" s="12"/>
      <c r="F54" s="13"/>
      <c r="G54" s="13"/>
      <c r="H54" s="13"/>
      <c r="I54" s="13"/>
      <c r="J54" s="13"/>
      <c r="K54" s="13"/>
      <c r="L54" s="13"/>
      <c r="M54" s="13"/>
      <c r="N54" s="14"/>
      <c r="O54" s="14"/>
      <c r="P54" s="15"/>
    </row>
    <row r="55" spans="1:16" ht="17" thickBot="1" x14ac:dyDescent="0.25">
      <c r="A55" s="16"/>
      <c r="B55" s="15"/>
      <c r="C55" s="15"/>
      <c r="D55" s="15"/>
      <c r="E55" s="15"/>
      <c r="F55" s="13"/>
      <c r="G55" s="13"/>
      <c r="H55" s="13"/>
      <c r="I55" s="13"/>
      <c r="J55" s="13"/>
      <c r="K55" s="13"/>
      <c r="L55" s="13"/>
      <c r="M55" s="13"/>
      <c r="N55" s="17"/>
      <c r="O55" s="17"/>
      <c r="P55" s="18"/>
    </row>
    <row r="56" spans="1:16" ht="17" thickBot="1" x14ac:dyDescent="0.25">
      <c r="A56" s="13"/>
      <c r="B56" s="19"/>
      <c r="C56" s="19"/>
      <c r="D56" s="19"/>
      <c r="E56" s="19"/>
      <c r="F56" s="19"/>
      <c r="G56" s="19"/>
      <c r="H56" s="19"/>
      <c r="I56" s="19"/>
      <c r="J56" s="19"/>
      <c r="K56" s="19"/>
      <c r="L56" s="20"/>
      <c r="M56" s="21">
        <f>COUNTIF(B56:L56, "=1")</f>
        <v>0</v>
      </c>
      <c r="N56" s="33" t="str">
        <f>IF(B56="","", IF(M56&lt;7, "Resample in 7 to 10 days", IF(M56&lt;11,"Sample 5 more plants","Treat, confirm in 3 to 4 days")))</f>
        <v/>
      </c>
      <c r="O56" s="31"/>
      <c r="P56" s="32"/>
    </row>
    <row r="57" spans="1:16" ht="17" thickBot="1" x14ac:dyDescent="0.25">
      <c r="A57" s="13"/>
      <c r="B57" s="22">
        <v>1</v>
      </c>
      <c r="C57" s="22">
        <v>2</v>
      </c>
      <c r="D57" s="22">
        <v>3</v>
      </c>
      <c r="E57" s="22">
        <v>4</v>
      </c>
      <c r="F57" s="22">
        <v>5</v>
      </c>
      <c r="G57" s="22">
        <v>6</v>
      </c>
      <c r="H57" s="22">
        <v>7</v>
      </c>
      <c r="I57" s="22">
        <v>8</v>
      </c>
      <c r="J57" s="22">
        <v>9</v>
      </c>
      <c r="K57" s="22">
        <v>10</v>
      </c>
      <c r="L57" s="22">
        <v>11</v>
      </c>
      <c r="M57" s="23"/>
      <c r="N57" s="24"/>
      <c r="O57" s="24"/>
      <c r="P57" s="25"/>
    </row>
    <row r="58" spans="1:16" ht="17" thickBot="1" x14ac:dyDescent="0.25">
      <c r="A58" s="13"/>
      <c r="B58" s="26"/>
      <c r="C58" s="26"/>
      <c r="D58" s="26"/>
      <c r="E58" s="26"/>
      <c r="F58" s="26"/>
      <c r="G58" s="23"/>
      <c r="H58" s="23"/>
      <c r="I58" s="23"/>
      <c r="J58" s="23"/>
      <c r="K58" s="23"/>
      <c r="L58" s="23"/>
      <c r="M58" s="21">
        <f>(COUNTIF(B58:F58, "=1"))+M56</f>
        <v>0</v>
      </c>
      <c r="N58" s="33" t="str">
        <f>IF(B58="","",IF(M58&lt;10,"Resample in 7 to 10 days",IF(M58&lt;15,"Sample 5 more plants","Treat, confirm in 3 to 4 days")))</f>
        <v/>
      </c>
      <c r="O58" s="31"/>
      <c r="P58" s="32"/>
    </row>
    <row r="59" spans="1:16" ht="17" thickBot="1" x14ac:dyDescent="0.25">
      <c r="A59" s="13"/>
      <c r="B59" s="22">
        <v>12</v>
      </c>
      <c r="C59" s="22">
        <v>13</v>
      </c>
      <c r="D59" s="22">
        <v>14</v>
      </c>
      <c r="E59" s="22">
        <v>15</v>
      </c>
      <c r="F59" s="22">
        <v>16</v>
      </c>
      <c r="G59" s="23"/>
      <c r="H59" s="23"/>
      <c r="I59" s="23"/>
      <c r="J59" s="23"/>
      <c r="K59" s="23"/>
      <c r="L59" s="23"/>
      <c r="M59" s="23"/>
      <c r="N59" s="24"/>
      <c r="O59" s="24"/>
      <c r="P59" s="25"/>
    </row>
    <row r="60" spans="1:16" ht="17" thickBot="1" x14ac:dyDescent="0.25">
      <c r="A60" s="13"/>
      <c r="B60" s="26"/>
      <c r="C60" s="26"/>
      <c r="D60" s="26"/>
      <c r="E60" s="26"/>
      <c r="F60" s="26"/>
      <c r="G60" s="23"/>
      <c r="H60" s="23"/>
      <c r="I60" s="23"/>
      <c r="J60" s="23"/>
      <c r="K60" s="23" t="s">
        <v>1</v>
      </c>
      <c r="L60" s="23"/>
      <c r="M60" s="21">
        <f>(COUNTIF(B60:F60, "=1"))+M58</f>
        <v>0</v>
      </c>
      <c r="N60" s="33" t="str">
        <f>IF(B60="","", IF(M60&lt;14, "Resample in 7 to 10 days", IF(M60&lt;19,"Sample 5 more plants","Treat, confirm in 3 to 4 days")))</f>
        <v/>
      </c>
      <c r="O60" s="31"/>
      <c r="P60" s="32"/>
    </row>
    <row r="61" spans="1:16" ht="17" thickBot="1" x14ac:dyDescent="0.25">
      <c r="A61" s="13"/>
      <c r="B61" s="22">
        <v>17</v>
      </c>
      <c r="C61" s="22">
        <v>18</v>
      </c>
      <c r="D61" s="22">
        <v>19</v>
      </c>
      <c r="E61" s="22">
        <v>20</v>
      </c>
      <c r="F61" s="22">
        <v>21</v>
      </c>
      <c r="G61" s="23"/>
      <c r="H61" s="23"/>
      <c r="I61" s="23"/>
      <c r="J61" s="23"/>
      <c r="K61" s="23"/>
      <c r="L61" s="23"/>
      <c r="M61" s="27"/>
      <c r="N61" s="24"/>
      <c r="O61" s="24"/>
      <c r="P61" s="25"/>
    </row>
    <row r="62" spans="1:16" ht="17" thickBot="1" x14ac:dyDescent="0.25">
      <c r="A62" s="13"/>
      <c r="B62" s="26"/>
      <c r="C62" s="26"/>
      <c r="D62" s="26"/>
      <c r="E62" s="26"/>
      <c r="F62" s="26"/>
      <c r="G62" s="23"/>
      <c r="H62" s="23"/>
      <c r="I62" s="23"/>
      <c r="J62" s="23"/>
      <c r="K62" s="23"/>
      <c r="L62" s="23"/>
      <c r="M62" s="21">
        <f>(COUNTIF(B62:F62, "=1"))+M60</f>
        <v>0</v>
      </c>
      <c r="N62" s="33" t="str">
        <f>IF(B62="","", IF(M62&lt;18, "Resample in 7 to 10 days", IF(M62&lt;23,"Sample 5 more plants","Treat, confirm in 3 to 4 days")))</f>
        <v/>
      </c>
      <c r="O62" s="31"/>
      <c r="P62" s="32"/>
    </row>
    <row r="63" spans="1:16" ht="17" thickBot="1" x14ac:dyDescent="0.25">
      <c r="A63" s="13"/>
      <c r="B63" s="22">
        <v>22</v>
      </c>
      <c r="C63" s="22">
        <v>23</v>
      </c>
      <c r="D63" s="22">
        <v>24</v>
      </c>
      <c r="E63" s="22">
        <v>25</v>
      </c>
      <c r="F63" s="22">
        <v>26</v>
      </c>
      <c r="G63" s="23"/>
      <c r="H63" s="23"/>
      <c r="I63" s="23"/>
      <c r="J63" s="23"/>
      <c r="K63" s="23"/>
      <c r="L63" s="23"/>
      <c r="M63" s="23"/>
      <c r="N63" s="24"/>
      <c r="O63" s="24"/>
      <c r="P63" s="25"/>
    </row>
    <row r="64" spans="1:16" ht="17" thickBot="1" x14ac:dyDescent="0.25">
      <c r="A64" s="13"/>
      <c r="B64" s="26"/>
      <c r="C64" s="26"/>
      <c r="D64" s="26"/>
      <c r="E64" s="26"/>
      <c r="F64" s="26"/>
      <c r="G64" s="23"/>
      <c r="H64" s="23"/>
      <c r="I64" s="23"/>
      <c r="J64" s="23"/>
      <c r="K64" s="23"/>
      <c r="L64" s="23"/>
      <c r="M64" s="21">
        <f>(COUNTIF(B64:F64, "=1"))+M62</f>
        <v>0</v>
      </c>
      <c r="N64" s="33" t="str">
        <f>IF(B64="","", IF(M64&lt;22, "Resample in 7 to 10 days", IF(M64&lt;27,"Resample in 3 to 4 days","Treat, confirm in 3 to 4 days")))</f>
        <v/>
      </c>
      <c r="O64" s="31"/>
      <c r="P64" s="32"/>
    </row>
    <row r="65" spans="1:16" ht="17" thickBot="1" x14ac:dyDescent="0.25">
      <c r="A65" s="13"/>
      <c r="B65" s="22">
        <v>27</v>
      </c>
      <c r="C65" s="22">
        <v>28</v>
      </c>
      <c r="D65" s="22">
        <v>29</v>
      </c>
      <c r="E65" s="22">
        <v>30</v>
      </c>
      <c r="F65" s="22">
        <v>31</v>
      </c>
      <c r="G65" s="23"/>
      <c r="H65" s="23"/>
      <c r="I65" s="23"/>
      <c r="J65" s="23"/>
      <c r="K65" s="23"/>
      <c r="L65" s="23"/>
      <c r="M65" s="23"/>
      <c r="N65" s="28"/>
      <c r="O65" s="28"/>
      <c r="P65" s="4"/>
    </row>
    <row r="66" spans="1:16" ht="17" x14ac:dyDescent="0.2">
      <c r="A66" s="9" t="s">
        <v>3</v>
      </c>
      <c r="B66" s="34"/>
      <c r="C66" s="34"/>
      <c r="D66" s="34"/>
      <c r="E66" s="34"/>
      <c r="F66" s="34"/>
      <c r="G66" s="10"/>
      <c r="H66" s="10"/>
      <c r="I66" s="10"/>
      <c r="J66" s="10"/>
      <c r="K66" s="10"/>
      <c r="L66" s="10"/>
      <c r="M66" s="10"/>
      <c r="N66" s="10"/>
      <c r="O66" s="10"/>
      <c r="P66" s="35"/>
    </row>
    <row r="67" spans="1:16" ht="17" thickBot="1" x14ac:dyDescent="0.25">
      <c r="A67" s="36"/>
      <c r="B67" s="34"/>
      <c r="C67" s="34"/>
      <c r="D67" s="34"/>
      <c r="E67" s="34"/>
      <c r="F67" s="13"/>
      <c r="G67" s="13"/>
      <c r="H67" s="13"/>
      <c r="I67" s="13"/>
      <c r="J67" s="13"/>
      <c r="K67" s="13"/>
      <c r="L67" s="13"/>
      <c r="M67" s="13"/>
      <c r="N67" s="13"/>
      <c r="O67" s="13"/>
      <c r="P67" s="34"/>
    </row>
    <row r="68" spans="1:16" ht="17" thickBot="1" x14ac:dyDescent="0.25">
      <c r="A68" s="37"/>
      <c r="B68" s="34"/>
      <c r="C68" s="34"/>
      <c r="D68" s="34"/>
      <c r="E68" s="34"/>
      <c r="F68" s="13"/>
      <c r="G68" s="13"/>
      <c r="H68" s="13"/>
      <c r="I68" s="13"/>
      <c r="J68" s="13"/>
      <c r="K68" s="13"/>
      <c r="L68" s="13"/>
      <c r="M68" s="13"/>
      <c r="N68" s="17"/>
      <c r="O68" s="17"/>
      <c r="P68" s="38"/>
    </row>
    <row r="69" spans="1:16" ht="17" thickBot="1" x14ac:dyDescent="0.25">
      <c r="A69" s="13"/>
      <c r="B69" s="19"/>
      <c r="C69" s="19"/>
      <c r="D69" s="19"/>
      <c r="E69" s="19"/>
      <c r="F69" s="19"/>
      <c r="G69" s="19"/>
      <c r="H69" s="19"/>
      <c r="I69" s="19"/>
      <c r="J69" s="19"/>
      <c r="K69" s="19"/>
      <c r="L69" s="20"/>
      <c r="M69" s="21">
        <f>COUNTIF(B69:L69, "=1")</f>
        <v>0</v>
      </c>
      <c r="N69" s="33" t="str">
        <f>IF(B69="","", IF(M69&lt;7, "Resample in 7 to 10 days", IF(M69&lt;11,"Sample 5 more plants","Treat, confirm in 3 to 4 days")))</f>
        <v/>
      </c>
      <c r="O69" s="31"/>
      <c r="P69" s="32"/>
    </row>
    <row r="70" spans="1:16" ht="17" thickBot="1" x14ac:dyDescent="0.25">
      <c r="A70" s="13"/>
      <c r="B70" s="22">
        <v>1</v>
      </c>
      <c r="C70" s="22">
        <v>2</v>
      </c>
      <c r="D70" s="22">
        <v>3</v>
      </c>
      <c r="E70" s="22">
        <v>4</v>
      </c>
      <c r="F70" s="22">
        <v>5</v>
      </c>
      <c r="G70" s="22">
        <v>6</v>
      </c>
      <c r="H70" s="22">
        <v>7</v>
      </c>
      <c r="I70" s="22">
        <v>8</v>
      </c>
      <c r="J70" s="22">
        <v>9</v>
      </c>
      <c r="K70" s="22">
        <v>10</v>
      </c>
      <c r="L70" s="22">
        <v>11</v>
      </c>
      <c r="M70" s="23"/>
      <c r="N70" s="24"/>
      <c r="O70" s="24"/>
      <c r="P70" s="25"/>
    </row>
    <row r="71" spans="1:16" ht="17" thickBot="1" x14ac:dyDescent="0.25">
      <c r="A71" s="13"/>
      <c r="B71" s="26"/>
      <c r="C71" s="26"/>
      <c r="D71" s="26"/>
      <c r="E71" s="26"/>
      <c r="F71" s="26"/>
      <c r="G71" s="23"/>
      <c r="H71" s="23"/>
      <c r="I71" s="23"/>
      <c r="J71" s="23"/>
      <c r="K71" s="23"/>
      <c r="L71" s="23"/>
      <c r="M71" s="21">
        <f>(COUNTIF(B71:F71, "=1"))+M69</f>
        <v>0</v>
      </c>
      <c r="N71" s="33" t="str">
        <f>IF(B71="","",IF(M71&lt;10,"Resample in 7 to 10 days",IF(M71&lt;15,"Sample 5 more plants","Treat, confirm in 3 to 4 days")))</f>
        <v/>
      </c>
      <c r="O71" s="31"/>
      <c r="P71" s="32"/>
    </row>
    <row r="72" spans="1:16" ht="17" thickBot="1" x14ac:dyDescent="0.25">
      <c r="A72" s="13"/>
      <c r="B72" s="22">
        <v>12</v>
      </c>
      <c r="C72" s="22">
        <v>13</v>
      </c>
      <c r="D72" s="22">
        <v>14</v>
      </c>
      <c r="E72" s="22">
        <v>15</v>
      </c>
      <c r="F72" s="22">
        <v>16</v>
      </c>
      <c r="G72" s="23"/>
      <c r="H72" s="23"/>
      <c r="I72" s="23"/>
      <c r="J72" s="23"/>
      <c r="K72" s="23"/>
      <c r="L72" s="23"/>
      <c r="M72" s="23"/>
      <c r="N72" s="24"/>
      <c r="O72" s="24"/>
      <c r="P72" s="25"/>
    </row>
    <row r="73" spans="1:16" ht="17" thickBot="1" x14ac:dyDescent="0.25">
      <c r="A73" s="13"/>
      <c r="B73" s="26"/>
      <c r="C73" s="26"/>
      <c r="D73" s="26"/>
      <c r="E73" s="26"/>
      <c r="F73" s="26"/>
      <c r="G73" s="23"/>
      <c r="H73" s="23"/>
      <c r="I73" s="23"/>
      <c r="J73" s="23"/>
      <c r="K73" s="23" t="s">
        <v>1</v>
      </c>
      <c r="L73" s="23"/>
      <c r="M73" s="21">
        <f>(COUNTIF(B73:F73, "=1"))+M71</f>
        <v>0</v>
      </c>
      <c r="N73" s="33" t="str">
        <f>IF(B73="","", IF(M73&lt;14, "Resample in 7 to 10 days", IF(M73&lt;19,"Sample 5 more plants","Treat, confirm in 3 to 4 days")))</f>
        <v/>
      </c>
      <c r="O73" s="31"/>
      <c r="P73" s="32"/>
    </row>
    <row r="74" spans="1:16" ht="17" thickBot="1" x14ac:dyDescent="0.25">
      <c r="A74" s="13"/>
      <c r="B74" s="22">
        <v>17</v>
      </c>
      <c r="C74" s="22">
        <v>18</v>
      </c>
      <c r="D74" s="22">
        <v>19</v>
      </c>
      <c r="E74" s="22">
        <v>20</v>
      </c>
      <c r="F74" s="22">
        <v>21</v>
      </c>
      <c r="G74" s="23"/>
      <c r="H74" s="23"/>
      <c r="I74" s="23"/>
      <c r="J74" s="23"/>
      <c r="K74" s="23"/>
      <c r="L74" s="23"/>
      <c r="M74" s="27"/>
      <c r="N74" s="24"/>
      <c r="O74" s="24"/>
      <c r="P74" s="25"/>
    </row>
    <row r="75" spans="1:16" ht="17" thickBot="1" x14ac:dyDescent="0.25">
      <c r="A75" s="13"/>
      <c r="B75" s="26"/>
      <c r="C75" s="26"/>
      <c r="D75" s="26"/>
      <c r="E75" s="26"/>
      <c r="F75" s="26"/>
      <c r="G75" s="23"/>
      <c r="H75" s="23"/>
      <c r="I75" s="23"/>
      <c r="J75" s="23"/>
      <c r="K75" s="23"/>
      <c r="L75" s="23"/>
      <c r="M75" s="21">
        <f>(COUNTIF(B75:F75, "=1"))+M73</f>
        <v>0</v>
      </c>
      <c r="N75" s="33" t="str">
        <f>IF(B75="","", IF(M75&lt;18, "Resample in 7 to 10 days", IF(M75&lt;23,"Sample 5 more plants","Treat, confirm in 3 to 4 days")))</f>
        <v/>
      </c>
      <c r="O75" s="31"/>
      <c r="P75" s="32"/>
    </row>
    <row r="76" spans="1:16" ht="17" thickBot="1" x14ac:dyDescent="0.25">
      <c r="A76" s="13"/>
      <c r="B76" s="22">
        <v>22</v>
      </c>
      <c r="C76" s="22">
        <v>23</v>
      </c>
      <c r="D76" s="22">
        <v>24</v>
      </c>
      <c r="E76" s="22">
        <v>25</v>
      </c>
      <c r="F76" s="22">
        <v>26</v>
      </c>
      <c r="G76" s="23"/>
      <c r="H76" s="23"/>
      <c r="I76" s="23"/>
      <c r="J76" s="23"/>
      <c r="K76" s="23"/>
      <c r="L76" s="23"/>
      <c r="M76" s="23"/>
      <c r="N76" s="24"/>
      <c r="O76" s="24"/>
      <c r="P76" s="25"/>
    </row>
    <row r="77" spans="1:16" ht="17" thickBot="1" x14ac:dyDescent="0.25">
      <c r="A77" s="13"/>
      <c r="B77" s="26"/>
      <c r="C77" s="26"/>
      <c r="D77" s="26"/>
      <c r="E77" s="26"/>
      <c r="F77" s="26"/>
      <c r="G77" s="23"/>
      <c r="H77" s="23"/>
      <c r="I77" s="23"/>
      <c r="J77" s="23"/>
      <c r="K77" s="23"/>
      <c r="L77" s="23"/>
      <c r="M77" s="21">
        <f>(COUNTIF(B77:F77, "=1"))+M75</f>
        <v>0</v>
      </c>
      <c r="N77" s="33" t="str">
        <f>IF(B77="","", IF(M77&lt;22, "Resample in 7 to 10 days", IF(M77&lt;27,"Resample in 3 to 4 days","Treat, confirm in 3 to 4 days")))</f>
        <v/>
      </c>
      <c r="O77" s="31"/>
      <c r="P77" s="32"/>
    </row>
    <row r="78" spans="1:16" ht="17" thickBot="1" x14ac:dyDescent="0.25">
      <c r="A78" s="13"/>
      <c r="B78" s="22">
        <v>27</v>
      </c>
      <c r="C78" s="22">
        <v>28</v>
      </c>
      <c r="D78" s="22">
        <v>29</v>
      </c>
      <c r="E78" s="22">
        <v>30</v>
      </c>
      <c r="F78" s="22">
        <v>31</v>
      </c>
      <c r="G78" s="23"/>
      <c r="H78" s="23"/>
      <c r="I78" s="23"/>
      <c r="J78" s="23"/>
      <c r="K78" s="23"/>
      <c r="L78" s="23"/>
      <c r="M78" s="23"/>
      <c r="N78" s="28"/>
      <c r="O78" s="28"/>
      <c r="P78" s="4"/>
    </row>
    <row r="79" spans="1:16" ht="17" x14ac:dyDescent="0.2">
      <c r="A79" s="9" t="s">
        <v>3</v>
      </c>
      <c r="B79" s="34"/>
      <c r="C79" s="34"/>
      <c r="D79" s="34"/>
      <c r="E79" s="34"/>
      <c r="F79" s="34"/>
      <c r="G79" s="10"/>
      <c r="H79" s="10"/>
      <c r="I79" s="10"/>
      <c r="J79" s="10"/>
      <c r="K79" s="10"/>
      <c r="L79" s="10"/>
      <c r="M79" s="10"/>
      <c r="N79" s="10"/>
      <c r="O79" s="10"/>
      <c r="P79" s="35"/>
    </row>
    <row r="80" spans="1:16" ht="17" thickBot="1" x14ac:dyDescent="0.25">
      <c r="A80" s="36"/>
      <c r="B80" s="34"/>
      <c r="C80" s="34"/>
      <c r="D80" s="34"/>
      <c r="E80" s="34"/>
      <c r="F80" s="13"/>
      <c r="G80" s="13"/>
      <c r="H80" s="13"/>
      <c r="I80" s="13"/>
      <c r="J80" s="13"/>
      <c r="K80" s="13"/>
      <c r="L80" s="13"/>
      <c r="M80" s="13"/>
      <c r="N80" s="13"/>
      <c r="O80" s="13"/>
      <c r="P80" s="34"/>
    </row>
    <row r="81" spans="1:16" ht="17" thickBot="1" x14ac:dyDescent="0.25">
      <c r="A81" s="37"/>
      <c r="B81" s="34"/>
      <c r="C81" s="34"/>
      <c r="D81" s="34"/>
      <c r="E81" s="34"/>
      <c r="F81" s="13"/>
      <c r="G81" s="13"/>
      <c r="H81" s="13"/>
      <c r="I81" s="13"/>
      <c r="J81" s="13"/>
      <c r="K81" s="13"/>
      <c r="L81" s="13"/>
      <c r="M81" s="13"/>
      <c r="N81" s="17"/>
      <c r="O81" s="17"/>
      <c r="P81" s="38"/>
    </row>
    <row r="82" spans="1:16" ht="17" thickBot="1" x14ac:dyDescent="0.25">
      <c r="A82" s="13"/>
      <c r="B82" s="19"/>
      <c r="C82" s="19"/>
      <c r="D82" s="19"/>
      <c r="E82" s="19"/>
      <c r="F82" s="19"/>
      <c r="G82" s="19"/>
      <c r="H82" s="19"/>
      <c r="I82" s="19"/>
      <c r="J82" s="19"/>
      <c r="K82" s="19"/>
      <c r="L82" s="20"/>
      <c r="M82" s="21">
        <f>COUNTIF(B82:L82, "=1")</f>
        <v>0</v>
      </c>
      <c r="N82" s="33" t="str">
        <f>IF(B82="","", IF(M82&lt;7, "Resample in 7 to 10 days", IF(M82&lt;11,"Sample 5 more plants","Treat, confirm in 3 to 4 days")))</f>
        <v/>
      </c>
      <c r="O82" s="31"/>
      <c r="P82" s="32"/>
    </row>
    <row r="83" spans="1:16" ht="17" thickBot="1" x14ac:dyDescent="0.25">
      <c r="A83" s="13"/>
      <c r="B83" s="22">
        <v>1</v>
      </c>
      <c r="C83" s="22">
        <v>2</v>
      </c>
      <c r="D83" s="22">
        <v>3</v>
      </c>
      <c r="E83" s="22">
        <v>4</v>
      </c>
      <c r="F83" s="22">
        <v>5</v>
      </c>
      <c r="G83" s="22">
        <v>6</v>
      </c>
      <c r="H83" s="22">
        <v>7</v>
      </c>
      <c r="I83" s="22">
        <v>8</v>
      </c>
      <c r="J83" s="22">
        <v>9</v>
      </c>
      <c r="K83" s="22">
        <v>10</v>
      </c>
      <c r="L83" s="22">
        <v>11</v>
      </c>
      <c r="M83" s="23"/>
      <c r="N83" s="24"/>
      <c r="O83" s="24"/>
      <c r="P83" s="25"/>
    </row>
    <row r="84" spans="1:16" ht="17" thickBot="1" x14ac:dyDescent="0.25">
      <c r="A84" s="13"/>
      <c r="B84" s="26"/>
      <c r="C84" s="26"/>
      <c r="D84" s="26"/>
      <c r="E84" s="26"/>
      <c r="F84" s="26"/>
      <c r="G84" s="23"/>
      <c r="H84" s="23"/>
      <c r="I84" s="23"/>
      <c r="J84" s="23"/>
      <c r="K84" s="23"/>
      <c r="L84" s="23"/>
      <c r="M84" s="21">
        <f>(COUNTIF(B84:F84, "=1"))+M82</f>
        <v>0</v>
      </c>
      <c r="N84" s="33" t="str">
        <f>IF(B84="","",IF(M84&lt;10,"Resample in 7 to 10 days",IF(M84&lt;15,"Sample 5 more plants","Treat, confirm in 3 to 4 days")))</f>
        <v/>
      </c>
      <c r="O84" s="31"/>
      <c r="P84" s="32"/>
    </row>
    <row r="85" spans="1:16" ht="17" thickBot="1" x14ac:dyDescent="0.25">
      <c r="A85" s="13"/>
      <c r="B85" s="22">
        <v>12</v>
      </c>
      <c r="C85" s="22">
        <v>13</v>
      </c>
      <c r="D85" s="22">
        <v>14</v>
      </c>
      <c r="E85" s="22">
        <v>15</v>
      </c>
      <c r="F85" s="22">
        <v>16</v>
      </c>
      <c r="G85" s="23"/>
      <c r="H85" s="23"/>
      <c r="I85" s="23"/>
      <c r="J85" s="23"/>
      <c r="K85" s="23"/>
      <c r="L85" s="23"/>
      <c r="M85" s="23"/>
      <c r="N85" s="24"/>
      <c r="O85" s="24"/>
      <c r="P85" s="25"/>
    </row>
    <row r="86" spans="1:16" ht="17" thickBot="1" x14ac:dyDescent="0.25">
      <c r="A86" s="13"/>
      <c r="B86" s="26"/>
      <c r="C86" s="26"/>
      <c r="D86" s="26"/>
      <c r="E86" s="26"/>
      <c r="F86" s="26"/>
      <c r="G86" s="23"/>
      <c r="H86" s="23"/>
      <c r="I86" s="23"/>
      <c r="J86" s="23"/>
      <c r="K86" s="23" t="s">
        <v>1</v>
      </c>
      <c r="L86" s="23"/>
      <c r="M86" s="21">
        <f>(COUNTIF(B86:F86, "=1"))+M84</f>
        <v>0</v>
      </c>
      <c r="N86" s="33" t="str">
        <f>IF(B86="","", IF(M86&lt;14, "Resample in 7 to 10 days", IF(M86&lt;19,"Sample 5 more plants","Treat, confirm in 3 to 4 days")))</f>
        <v/>
      </c>
      <c r="O86" s="31"/>
      <c r="P86" s="32"/>
    </row>
    <row r="87" spans="1:16" ht="17" thickBot="1" x14ac:dyDescent="0.25">
      <c r="A87" s="13"/>
      <c r="B87" s="22">
        <v>17</v>
      </c>
      <c r="C87" s="22">
        <v>18</v>
      </c>
      <c r="D87" s="22">
        <v>19</v>
      </c>
      <c r="E87" s="22">
        <v>20</v>
      </c>
      <c r="F87" s="22">
        <v>21</v>
      </c>
      <c r="G87" s="23"/>
      <c r="H87" s="23"/>
      <c r="I87" s="23"/>
      <c r="J87" s="23"/>
      <c r="K87" s="23"/>
      <c r="L87" s="23"/>
      <c r="M87" s="27"/>
      <c r="N87" s="24"/>
      <c r="O87" s="24"/>
      <c r="P87" s="25"/>
    </row>
    <row r="88" spans="1:16" ht="17" thickBot="1" x14ac:dyDescent="0.25">
      <c r="A88" s="13"/>
      <c r="B88" s="26"/>
      <c r="C88" s="26"/>
      <c r="D88" s="26"/>
      <c r="E88" s="26"/>
      <c r="F88" s="26"/>
      <c r="G88" s="23"/>
      <c r="H88" s="23"/>
      <c r="I88" s="23"/>
      <c r="J88" s="23"/>
      <c r="K88" s="23"/>
      <c r="L88" s="23"/>
      <c r="M88" s="21">
        <f>(COUNTIF(B88:F88, "=1"))+M86</f>
        <v>0</v>
      </c>
      <c r="N88" s="33" t="str">
        <f>IF(B88="","", IF(M88&lt;18, "Resample in 7 to 10 days", IF(M88&lt;23,"Sample 5 more plants","Treat, confirm in 3 to 4 days")))</f>
        <v/>
      </c>
      <c r="O88" s="31"/>
      <c r="P88" s="32"/>
    </row>
    <row r="89" spans="1:16" ht="17" thickBot="1" x14ac:dyDescent="0.25">
      <c r="A89" s="13"/>
      <c r="B89" s="22">
        <v>22</v>
      </c>
      <c r="C89" s="22">
        <v>23</v>
      </c>
      <c r="D89" s="22">
        <v>24</v>
      </c>
      <c r="E89" s="22">
        <v>25</v>
      </c>
      <c r="F89" s="22">
        <v>26</v>
      </c>
      <c r="G89" s="23"/>
      <c r="H89" s="23"/>
      <c r="I89" s="23"/>
      <c r="J89" s="23"/>
      <c r="K89" s="23"/>
      <c r="L89" s="23"/>
      <c r="M89" s="23"/>
      <c r="N89" s="24"/>
      <c r="O89" s="24"/>
      <c r="P89" s="25"/>
    </row>
    <row r="90" spans="1:16" ht="17" thickBot="1" x14ac:dyDescent="0.25">
      <c r="A90" s="13"/>
      <c r="B90" s="26"/>
      <c r="C90" s="26"/>
      <c r="D90" s="26"/>
      <c r="E90" s="26"/>
      <c r="F90" s="26"/>
      <c r="G90" s="23"/>
      <c r="H90" s="23"/>
      <c r="I90" s="23"/>
      <c r="J90" s="23"/>
      <c r="K90" s="23"/>
      <c r="L90" s="23"/>
      <c r="M90" s="21">
        <f>(COUNTIF(B90:F90, "=1"))+M88</f>
        <v>0</v>
      </c>
      <c r="N90" s="33" t="str">
        <f>IF(B90="","", IF(M90&lt;22, "Resample in 7 to 10 days", IF(M90&lt;27,"Resample in 3 to 4 days","Treat, confirm in 3 to 4 days")))</f>
        <v/>
      </c>
      <c r="O90" s="31"/>
      <c r="P90" s="32"/>
    </row>
    <row r="91" spans="1:16" ht="17" thickBot="1" x14ac:dyDescent="0.25">
      <c r="A91" s="13"/>
      <c r="B91" s="22">
        <v>27</v>
      </c>
      <c r="C91" s="22">
        <v>28</v>
      </c>
      <c r="D91" s="22">
        <v>29</v>
      </c>
      <c r="E91" s="22">
        <v>30</v>
      </c>
      <c r="F91" s="22">
        <v>31</v>
      </c>
      <c r="G91" s="23"/>
      <c r="H91" s="23"/>
      <c r="I91" s="23"/>
      <c r="J91" s="23"/>
      <c r="K91" s="23"/>
      <c r="L91" s="23"/>
      <c r="M91" s="23"/>
      <c r="N91" s="28"/>
      <c r="O91" s="28"/>
      <c r="P91" s="4"/>
    </row>
    <row r="92" spans="1:16" ht="17" x14ac:dyDescent="0.2">
      <c r="A92" s="9" t="s">
        <v>3</v>
      </c>
      <c r="B92" s="34"/>
      <c r="C92" s="34"/>
      <c r="D92" s="34"/>
      <c r="E92" s="34"/>
      <c r="F92" s="34"/>
      <c r="G92" s="10"/>
      <c r="H92" s="10"/>
      <c r="I92" s="10"/>
      <c r="J92" s="10"/>
      <c r="K92" s="10"/>
      <c r="L92" s="10"/>
      <c r="M92" s="10"/>
      <c r="N92" s="10"/>
      <c r="O92" s="10"/>
      <c r="P92" s="35"/>
    </row>
    <row r="93" spans="1:16" ht="17" thickBot="1" x14ac:dyDescent="0.25">
      <c r="A93" s="36"/>
      <c r="B93" s="34"/>
      <c r="C93" s="34"/>
      <c r="D93" s="34"/>
      <c r="E93" s="34"/>
      <c r="F93" s="13"/>
      <c r="G93" s="13"/>
      <c r="H93" s="13"/>
      <c r="I93" s="13"/>
      <c r="J93" s="13"/>
      <c r="K93" s="13"/>
      <c r="L93" s="13"/>
      <c r="M93" s="13"/>
      <c r="N93" s="13"/>
      <c r="O93" s="13"/>
      <c r="P93" s="34"/>
    </row>
    <row r="94" spans="1:16" ht="17" thickBot="1" x14ac:dyDescent="0.25">
      <c r="A94" s="37"/>
      <c r="B94" s="34"/>
      <c r="C94" s="34"/>
      <c r="D94" s="34"/>
      <c r="E94" s="34"/>
      <c r="F94" s="13"/>
      <c r="G94" s="13"/>
      <c r="H94" s="13"/>
      <c r="I94" s="13"/>
      <c r="J94" s="13"/>
      <c r="K94" s="13"/>
      <c r="L94" s="13"/>
      <c r="M94" s="13"/>
      <c r="N94" s="17"/>
      <c r="O94" s="17"/>
      <c r="P94" s="38"/>
    </row>
    <row r="95" spans="1:16" ht="17" thickBot="1" x14ac:dyDescent="0.25">
      <c r="A95" s="13"/>
      <c r="B95" s="19"/>
      <c r="C95" s="19"/>
      <c r="D95" s="19"/>
      <c r="E95" s="19"/>
      <c r="F95" s="19"/>
      <c r="G95" s="19"/>
      <c r="H95" s="19"/>
      <c r="I95" s="19"/>
      <c r="J95" s="19"/>
      <c r="K95" s="19"/>
      <c r="L95" s="20"/>
      <c r="M95" s="21">
        <f>COUNTIF(B95:L95, "=1")</f>
        <v>0</v>
      </c>
      <c r="N95" s="33" t="str">
        <f>IF(B95="","", IF(M95&lt;7, "Resample in 7 to 10 days", IF(M95&lt;11,"Sample 5 more plants","Treat, confirm in 3 to 4 days")))</f>
        <v/>
      </c>
      <c r="O95" s="31"/>
      <c r="P95" s="32"/>
    </row>
    <row r="96" spans="1:16" ht="17" thickBot="1" x14ac:dyDescent="0.25">
      <c r="A96" s="13"/>
      <c r="B96" s="22">
        <v>1</v>
      </c>
      <c r="C96" s="22">
        <v>2</v>
      </c>
      <c r="D96" s="22">
        <v>3</v>
      </c>
      <c r="E96" s="22">
        <v>4</v>
      </c>
      <c r="F96" s="22">
        <v>5</v>
      </c>
      <c r="G96" s="22">
        <v>6</v>
      </c>
      <c r="H96" s="22">
        <v>7</v>
      </c>
      <c r="I96" s="22">
        <v>8</v>
      </c>
      <c r="J96" s="22">
        <v>9</v>
      </c>
      <c r="K96" s="22">
        <v>10</v>
      </c>
      <c r="L96" s="22">
        <v>11</v>
      </c>
      <c r="M96" s="23"/>
      <c r="N96" s="24"/>
      <c r="O96" s="24"/>
      <c r="P96" s="25"/>
    </row>
    <row r="97" spans="1:16" ht="17" thickBot="1" x14ac:dyDescent="0.25">
      <c r="A97" s="13"/>
      <c r="B97" s="26"/>
      <c r="C97" s="26"/>
      <c r="D97" s="26"/>
      <c r="E97" s="26"/>
      <c r="F97" s="26"/>
      <c r="G97" s="23"/>
      <c r="H97" s="23"/>
      <c r="I97" s="23"/>
      <c r="J97" s="23"/>
      <c r="K97" s="23"/>
      <c r="L97" s="23"/>
      <c r="M97" s="21">
        <f>(COUNTIF(B97:F97, "=1"))+M95</f>
        <v>0</v>
      </c>
      <c r="N97" s="33" t="str">
        <f>IF(B97="","",IF(M97&lt;10,"Resample in 7 to 10 days",IF(M97&lt;15,"Sample 5 more plants","Treat, confirm in 3 to 4 days")))</f>
        <v/>
      </c>
      <c r="O97" s="31"/>
      <c r="P97" s="32"/>
    </row>
    <row r="98" spans="1:16" ht="17" thickBot="1" x14ac:dyDescent="0.25">
      <c r="A98" s="13"/>
      <c r="B98" s="22">
        <v>12</v>
      </c>
      <c r="C98" s="22">
        <v>13</v>
      </c>
      <c r="D98" s="22">
        <v>14</v>
      </c>
      <c r="E98" s="22">
        <v>15</v>
      </c>
      <c r="F98" s="22">
        <v>16</v>
      </c>
      <c r="G98" s="23"/>
      <c r="H98" s="23"/>
      <c r="I98" s="23"/>
      <c r="J98" s="23"/>
      <c r="K98" s="23"/>
      <c r="L98" s="23"/>
      <c r="M98" s="23"/>
      <c r="N98" s="24"/>
      <c r="O98" s="24"/>
      <c r="P98" s="25"/>
    </row>
    <row r="99" spans="1:16" ht="17" thickBot="1" x14ac:dyDescent="0.25">
      <c r="A99" s="13"/>
      <c r="B99" s="26"/>
      <c r="C99" s="26"/>
      <c r="D99" s="26"/>
      <c r="E99" s="26"/>
      <c r="F99" s="26"/>
      <c r="G99" s="23"/>
      <c r="H99" s="23"/>
      <c r="I99" s="23"/>
      <c r="J99" s="23"/>
      <c r="K99" s="23" t="s">
        <v>1</v>
      </c>
      <c r="L99" s="23"/>
      <c r="M99" s="21">
        <f>(COUNTIF(B99:F99, "=1"))+M97</f>
        <v>0</v>
      </c>
      <c r="N99" s="33" t="str">
        <f>IF(B99="","", IF(M99&lt;14, "Resample in 7 to 10 days", IF(M99&lt;19,"Sample 5 more plants","Treat, confirm in 3 to 4 days")))</f>
        <v/>
      </c>
      <c r="O99" s="31"/>
      <c r="P99" s="32"/>
    </row>
    <row r="100" spans="1:16" ht="17" thickBot="1" x14ac:dyDescent="0.25">
      <c r="A100" s="13"/>
      <c r="B100" s="22">
        <v>17</v>
      </c>
      <c r="C100" s="22">
        <v>18</v>
      </c>
      <c r="D100" s="22">
        <v>19</v>
      </c>
      <c r="E100" s="22">
        <v>20</v>
      </c>
      <c r="F100" s="22">
        <v>21</v>
      </c>
      <c r="G100" s="23"/>
      <c r="H100" s="23"/>
      <c r="I100" s="23"/>
      <c r="J100" s="23"/>
      <c r="K100" s="23"/>
      <c r="L100" s="23"/>
      <c r="M100" s="27"/>
      <c r="N100" s="24"/>
      <c r="O100" s="24"/>
      <c r="P100" s="25"/>
    </row>
    <row r="101" spans="1:16" ht="17" thickBot="1" x14ac:dyDescent="0.25">
      <c r="A101" s="13"/>
      <c r="B101" s="26"/>
      <c r="C101" s="26"/>
      <c r="D101" s="26"/>
      <c r="E101" s="26"/>
      <c r="F101" s="26"/>
      <c r="G101" s="23"/>
      <c r="H101" s="23"/>
      <c r="I101" s="23"/>
      <c r="J101" s="23"/>
      <c r="K101" s="23"/>
      <c r="L101" s="23"/>
      <c r="M101" s="21">
        <f>(COUNTIF(B101:F101, "=1"))+M99</f>
        <v>0</v>
      </c>
      <c r="N101" s="33" t="str">
        <f>IF(B101="","", IF(M101&lt;18, "Resample in 7 to 10 days", IF(M101&lt;23,"Sample 5 more plants","Treat, confirm in 3 to 4 days")))</f>
        <v/>
      </c>
      <c r="O101" s="31"/>
      <c r="P101" s="32"/>
    </row>
    <row r="102" spans="1:16" ht="17" thickBot="1" x14ac:dyDescent="0.25">
      <c r="A102" s="13"/>
      <c r="B102" s="22">
        <v>22</v>
      </c>
      <c r="C102" s="22">
        <v>23</v>
      </c>
      <c r="D102" s="22">
        <v>24</v>
      </c>
      <c r="E102" s="22">
        <v>25</v>
      </c>
      <c r="F102" s="22">
        <v>26</v>
      </c>
      <c r="G102" s="23"/>
      <c r="H102" s="23"/>
      <c r="I102" s="23"/>
      <c r="J102" s="23"/>
      <c r="K102" s="23"/>
      <c r="L102" s="23"/>
      <c r="M102" s="23"/>
      <c r="N102" s="24"/>
      <c r="O102" s="24"/>
      <c r="P102" s="25"/>
    </row>
    <row r="103" spans="1:16" ht="17" thickBot="1" x14ac:dyDescent="0.25">
      <c r="A103" s="13"/>
      <c r="B103" s="26"/>
      <c r="C103" s="26"/>
      <c r="D103" s="26"/>
      <c r="E103" s="26"/>
      <c r="F103" s="26"/>
      <c r="G103" s="23"/>
      <c r="H103" s="23"/>
      <c r="I103" s="23"/>
      <c r="J103" s="23"/>
      <c r="K103" s="23"/>
      <c r="L103" s="23"/>
      <c r="M103" s="21">
        <f>(COUNTIF(B103:F103, "=1"))+M101</f>
        <v>0</v>
      </c>
      <c r="N103" s="33" t="str">
        <f>IF(B103="","", IF(M103&lt;22, "Resample in 7 to 10 days", IF(M103&lt;27,"Resample in 3 to 4 days","Treat, confirm in 3 to 4 days")))</f>
        <v/>
      </c>
      <c r="O103" s="31"/>
      <c r="P103" s="32"/>
    </row>
    <row r="104" spans="1:16" ht="17" thickBot="1" x14ac:dyDescent="0.25">
      <c r="A104" s="13"/>
      <c r="B104" s="22">
        <v>27</v>
      </c>
      <c r="C104" s="22">
        <v>28</v>
      </c>
      <c r="D104" s="22">
        <v>29</v>
      </c>
      <c r="E104" s="22">
        <v>30</v>
      </c>
      <c r="F104" s="22">
        <v>31</v>
      </c>
      <c r="G104" s="23"/>
      <c r="H104" s="23"/>
      <c r="I104" s="23"/>
      <c r="J104" s="23"/>
      <c r="K104" s="23"/>
      <c r="L104" s="23"/>
      <c r="M104" s="23"/>
      <c r="N104" s="28"/>
      <c r="O104" s="28"/>
      <c r="P104" s="4"/>
    </row>
    <row r="105" spans="1:16" ht="17" x14ac:dyDescent="0.2">
      <c r="A105" s="9" t="s">
        <v>3</v>
      </c>
      <c r="B105" s="34"/>
      <c r="C105" s="34"/>
      <c r="D105" s="34"/>
      <c r="E105" s="34"/>
      <c r="F105" s="34"/>
      <c r="G105" s="10"/>
      <c r="H105" s="10"/>
      <c r="I105" s="10"/>
      <c r="J105" s="10"/>
      <c r="K105" s="10"/>
      <c r="L105" s="10"/>
      <c r="M105" s="10"/>
      <c r="N105" s="10"/>
      <c r="O105" s="10"/>
      <c r="P105" s="35"/>
    </row>
    <row r="106" spans="1:16" ht="17" thickBot="1" x14ac:dyDescent="0.25">
      <c r="A106" s="36"/>
      <c r="B106" s="34"/>
      <c r="C106" s="34"/>
      <c r="D106" s="34"/>
      <c r="E106" s="34"/>
      <c r="F106" s="13"/>
      <c r="G106" s="13"/>
      <c r="H106" s="13"/>
      <c r="I106" s="13"/>
      <c r="J106" s="13"/>
      <c r="K106" s="13"/>
      <c r="L106" s="13"/>
      <c r="M106" s="13"/>
      <c r="N106" s="13"/>
      <c r="O106" s="13"/>
      <c r="P106" s="34"/>
    </row>
    <row r="107" spans="1:16" ht="17" thickBot="1" x14ac:dyDescent="0.25">
      <c r="A107" s="37"/>
      <c r="B107" s="34"/>
      <c r="C107" s="34"/>
      <c r="D107" s="34"/>
      <c r="E107" s="34"/>
      <c r="F107" s="13"/>
      <c r="G107" s="13"/>
      <c r="H107" s="13"/>
      <c r="I107" s="13"/>
      <c r="J107" s="13"/>
      <c r="K107" s="13"/>
      <c r="L107" s="13"/>
      <c r="M107" s="13"/>
      <c r="N107" s="17"/>
      <c r="O107" s="17"/>
      <c r="P107" s="38"/>
    </row>
    <row r="108" spans="1:16" ht="17" thickBot="1" x14ac:dyDescent="0.25">
      <c r="A108" s="13"/>
      <c r="B108" s="19"/>
      <c r="C108" s="19"/>
      <c r="D108" s="19"/>
      <c r="E108" s="19"/>
      <c r="F108" s="19"/>
      <c r="G108" s="19"/>
      <c r="H108" s="19"/>
      <c r="I108" s="19"/>
      <c r="J108" s="19"/>
      <c r="K108" s="19"/>
      <c r="L108" s="20"/>
      <c r="M108" s="21">
        <f>COUNTIF(B108:L108, "=1")</f>
        <v>0</v>
      </c>
      <c r="N108" s="33" t="str">
        <f>IF(B108="","", IF(M108&lt;7, "Resample in 7 to 10 days", IF(M108&lt;11,"Sample 5 more plants","Treat, confirm in 3 to 4 days")))</f>
        <v/>
      </c>
      <c r="O108" s="31"/>
      <c r="P108" s="32"/>
    </row>
    <row r="109" spans="1:16" ht="17" thickBot="1" x14ac:dyDescent="0.25">
      <c r="A109" s="13"/>
      <c r="B109" s="22">
        <v>1</v>
      </c>
      <c r="C109" s="22">
        <v>2</v>
      </c>
      <c r="D109" s="22">
        <v>3</v>
      </c>
      <c r="E109" s="22">
        <v>4</v>
      </c>
      <c r="F109" s="22">
        <v>5</v>
      </c>
      <c r="G109" s="22">
        <v>6</v>
      </c>
      <c r="H109" s="22">
        <v>7</v>
      </c>
      <c r="I109" s="22">
        <v>8</v>
      </c>
      <c r="J109" s="22">
        <v>9</v>
      </c>
      <c r="K109" s="22">
        <v>10</v>
      </c>
      <c r="L109" s="22">
        <v>11</v>
      </c>
      <c r="M109" s="23"/>
      <c r="N109" s="24"/>
      <c r="O109" s="24"/>
      <c r="P109" s="25"/>
    </row>
    <row r="110" spans="1:16" ht="17" thickBot="1" x14ac:dyDescent="0.25">
      <c r="A110" s="13"/>
      <c r="B110" s="26"/>
      <c r="C110" s="26"/>
      <c r="D110" s="26"/>
      <c r="E110" s="26"/>
      <c r="F110" s="26"/>
      <c r="G110" s="23"/>
      <c r="H110" s="23"/>
      <c r="I110" s="23"/>
      <c r="J110" s="23"/>
      <c r="K110" s="23"/>
      <c r="L110" s="23"/>
      <c r="M110" s="21">
        <f>(COUNTIF(B110:F110, "=1"))+M108</f>
        <v>0</v>
      </c>
      <c r="N110" s="33" t="str">
        <f>IF(B110="","",IF(M110&lt;10,"Resample in 7 to 10 days",IF(M110&lt;15,"Sample 5 more plants","Treat, confirm in 3 to 4 days")))</f>
        <v/>
      </c>
      <c r="O110" s="31"/>
      <c r="P110" s="32"/>
    </row>
    <row r="111" spans="1:16" ht="17" thickBot="1" x14ac:dyDescent="0.25">
      <c r="A111" s="13"/>
      <c r="B111" s="22">
        <v>12</v>
      </c>
      <c r="C111" s="22">
        <v>13</v>
      </c>
      <c r="D111" s="22">
        <v>14</v>
      </c>
      <c r="E111" s="22">
        <v>15</v>
      </c>
      <c r="F111" s="22">
        <v>16</v>
      </c>
      <c r="G111" s="23"/>
      <c r="H111" s="23"/>
      <c r="I111" s="23"/>
      <c r="J111" s="23"/>
      <c r="K111" s="23"/>
      <c r="L111" s="23"/>
      <c r="M111" s="23"/>
      <c r="N111" s="24"/>
      <c r="O111" s="24"/>
      <c r="P111" s="25"/>
    </row>
    <row r="112" spans="1:16" ht="17" thickBot="1" x14ac:dyDescent="0.25">
      <c r="A112" s="13"/>
      <c r="B112" s="26"/>
      <c r="C112" s="26"/>
      <c r="D112" s="26"/>
      <c r="E112" s="26"/>
      <c r="F112" s="26"/>
      <c r="G112" s="23"/>
      <c r="H112" s="23"/>
      <c r="I112" s="23"/>
      <c r="J112" s="23"/>
      <c r="K112" s="23" t="s">
        <v>1</v>
      </c>
      <c r="L112" s="23"/>
      <c r="M112" s="21">
        <f>(COUNTIF(B112:F112, "=1"))+M110</f>
        <v>0</v>
      </c>
      <c r="N112" s="33" t="str">
        <f>IF(B112="","", IF(M112&lt;14, "Resample in 7 to 10 days", IF(M112&lt;19,"Sample 5 more plants","Treat, confirm in 3 to 4 days")))</f>
        <v/>
      </c>
      <c r="O112" s="31"/>
      <c r="P112" s="32"/>
    </row>
    <row r="113" spans="1:16" ht="17" thickBot="1" x14ac:dyDescent="0.25">
      <c r="A113" s="13"/>
      <c r="B113" s="22">
        <v>17</v>
      </c>
      <c r="C113" s="22">
        <v>18</v>
      </c>
      <c r="D113" s="22">
        <v>19</v>
      </c>
      <c r="E113" s="22">
        <v>20</v>
      </c>
      <c r="F113" s="22">
        <v>21</v>
      </c>
      <c r="G113" s="23"/>
      <c r="H113" s="23"/>
      <c r="I113" s="23"/>
      <c r="J113" s="23"/>
      <c r="K113" s="23"/>
      <c r="L113" s="23"/>
      <c r="M113" s="27"/>
      <c r="N113" s="24"/>
      <c r="O113" s="24"/>
      <c r="P113" s="25"/>
    </row>
    <row r="114" spans="1:16" ht="17" thickBot="1" x14ac:dyDescent="0.25">
      <c r="A114" s="13"/>
      <c r="B114" s="26"/>
      <c r="C114" s="26"/>
      <c r="D114" s="26"/>
      <c r="E114" s="26"/>
      <c r="F114" s="26"/>
      <c r="G114" s="23"/>
      <c r="H114" s="23"/>
      <c r="I114" s="23"/>
      <c r="J114" s="23"/>
      <c r="K114" s="23"/>
      <c r="L114" s="23"/>
      <c r="M114" s="21">
        <f>(COUNTIF(B114:F114, "=1"))+M112</f>
        <v>0</v>
      </c>
      <c r="N114" s="33" t="str">
        <f>IF(B114="","", IF(M114&lt;18, "Resample in 7 to 10 days", IF(M114&lt;23,"Sample 5 more plants","Treat, confirm in 3 to 4 days")))</f>
        <v/>
      </c>
      <c r="O114" s="31"/>
      <c r="P114" s="32"/>
    </row>
    <row r="115" spans="1:16" ht="17" thickBot="1" x14ac:dyDescent="0.25">
      <c r="A115" s="13"/>
      <c r="B115" s="22">
        <v>22</v>
      </c>
      <c r="C115" s="22">
        <v>23</v>
      </c>
      <c r="D115" s="22">
        <v>24</v>
      </c>
      <c r="E115" s="22">
        <v>25</v>
      </c>
      <c r="F115" s="22">
        <v>26</v>
      </c>
      <c r="G115" s="23"/>
      <c r="H115" s="23"/>
      <c r="I115" s="23"/>
      <c r="J115" s="23"/>
      <c r="K115" s="23"/>
      <c r="L115" s="23"/>
      <c r="M115" s="23"/>
      <c r="N115" s="24"/>
      <c r="O115" s="24"/>
      <c r="P115" s="25"/>
    </row>
    <row r="116" spans="1:16" ht="17" thickBot="1" x14ac:dyDescent="0.25">
      <c r="A116" s="13"/>
      <c r="B116" s="26"/>
      <c r="C116" s="26"/>
      <c r="D116" s="26"/>
      <c r="E116" s="26"/>
      <c r="F116" s="26"/>
      <c r="G116" s="23"/>
      <c r="H116" s="23"/>
      <c r="I116" s="23"/>
      <c r="J116" s="23"/>
      <c r="K116" s="23"/>
      <c r="L116" s="23"/>
      <c r="M116" s="21">
        <f>(COUNTIF(B116:F116, "=1"))+M114</f>
        <v>0</v>
      </c>
      <c r="N116" s="33" t="str">
        <f>IF(B116="","", IF(M116&lt;22, "Resample in 7 to 10 days", IF(M116&lt;27,"Resample in 3 to 4 days","Treat, confirm in 3 to 4 days")))</f>
        <v/>
      </c>
      <c r="O116" s="31"/>
      <c r="P116" s="32"/>
    </row>
    <row r="117" spans="1:16" ht="17" thickBot="1" x14ac:dyDescent="0.25">
      <c r="A117" s="13"/>
      <c r="B117" s="22">
        <v>27</v>
      </c>
      <c r="C117" s="22">
        <v>28</v>
      </c>
      <c r="D117" s="22">
        <v>29</v>
      </c>
      <c r="E117" s="22">
        <v>30</v>
      </c>
      <c r="F117" s="22">
        <v>31</v>
      </c>
      <c r="G117" s="23"/>
      <c r="H117" s="23"/>
      <c r="I117" s="23"/>
      <c r="J117" s="23"/>
      <c r="K117" s="23"/>
      <c r="L117" s="23"/>
      <c r="M117" s="23"/>
      <c r="N117" s="28"/>
      <c r="O117" s="28"/>
      <c r="P117" s="4"/>
    </row>
    <row r="118" spans="1:16" ht="17" x14ac:dyDescent="0.2">
      <c r="A118" s="9" t="s">
        <v>3</v>
      </c>
      <c r="B118" s="34"/>
      <c r="C118" s="34"/>
      <c r="D118" s="34"/>
      <c r="E118" s="34"/>
      <c r="F118" s="34"/>
      <c r="G118" s="10"/>
      <c r="H118" s="10"/>
      <c r="I118" s="10"/>
      <c r="J118" s="10"/>
      <c r="K118" s="10"/>
      <c r="L118" s="10"/>
      <c r="M118" s="10"/>
      <c r="N118" s="10"/>
      <c r="O118" s="10"/>
      <c r="P118" s="35"/>
    </row>
    <row r="119" spans="1:16" ht="17" thickBot="1" x14ac:dyDescent="0.25">
      <c r="A119" s="36"/>
      <c r="B119" s="34"/>
      <c r="C119" s="34"/>
      <c r="D119" s="34"/>
      <c r="E119" s="34"/>
      <c r="F119" s="13"/>
      <c r="G119" s="13"/>
      <c r="H119" s="13"/>
      <c r="I119" s="13"/>
      <c r="J119" s="13"/>
      <c r="K119" s="13"/>
      <c r="L119" s="13"/>
      <c r="M119" s="13"/>
      <c r="N119" s="13"/>
      <c r="O119" s="13"/>
      <c r="P119" s="34"/>
    </row>
    <row r="120" spans="1:16" ht="17" thickBot="1" x14ac:dyDescent="0.25">
      <c r="A120" s="37"/>
      <c r="B120" s="34"/>
      <c r="C120" s="34"/>
      <c r="D120" s="34"/>
      <c r="E120" s="34"/>
      <c r="F120" s="13"/>
      <c r="G120" s="13"/>
      <c r="H120" s="13"/>
      <c r="I120" s="13"/>
      <c r="J120" s="13"/>
      <c r="K120" s="13"/>
      <c r="L120" s="13"/>
      <c r="M120" s="13"/>
      <c r="N120" s="17"/>
      <c r="O120" s="17"/>
      <c r="P120" s="38"/>
    </row>
    <row r="121" spans="1:16" ht="17" thickBot="1" x14ac:dyDescent="0.25">
      <c r="A121" s="13"/>
      <c r="B121" s="19"/>
      <c r="C121" s="19"/>
      <c r="D121" s="19"/>
      <c r="E121" s="19"/>
      <c r="F121" s="19"/>
      <c r="G121" s="19"/>
      <c r="H121" s="19"/>
      <c r="I121" s="19"/>
      <c r="J121" s="19"/>
      <c r="K121" s="19"/>
      <c r="L121" s="20"/>
      <c r="M121" s="21">
        <f>COUNTIF(B121:L121, "=1")</f>
        <v>0</v>
      </c>
      <c r="N121" s="33" t="str">
        <f>IF(B121="","", IF(M121&lt;7, "Resample in 7 to 10 days", IF(M121&lt;11,"Sample 5 more plants","Treat, confirm in 3 to 4 days")))</f>
        <v/>
      </c>
      <c r="O121" s="31"/>
      <c r="P121" s="32"/>
    </row>
    <row r="122" spans="1:16" ht="17" thickBot="1" x14ac:dyDescent="0.25">
      <c r="A122" s="13"/>
      <c r="B122" s="22">
        <v>1</v>
      </c>
      <c r="C122" s="22">
        <v>2</v>
      </c>
      <c r="D122" s="22">
        <v>3</v>
      </c>
      <c r="E122" s="22">
        <v>4</v>
      </c>
      <c r="F122" s="22">
        <v>5</v>
      </c>
      <c r="G122" s="22">
        <v>6</v>
      </c>
      <c r="H122" s="22">
        <v>7</v>
      </c>
      <c r="I122" s="22">
        <v>8</v>
      </c>
      <c r="J122" s="22">
        <v>9</v>
      </c>
      <c r="K122" s="22">
        <v>10</v>
      </c>
      <c r="L122" s="22">
        <v>11</v>
      </c>
      <c r="M122" s="23"/>
      <c r="N122" s="24"/>
      <c r="O122" s="24"/>
      <c r="P122" s="25"/>
    </row>
    <row r="123" spans="1:16" ht="17" thickBot="1" x14ac:dyDescent="0.25">
      <c r="A123" s="13"/>
      <c r="B123" s="26"/>
      <c r="C123" s="26"/>
      <c r="D123" s="26"/>
      <c r="E123" s="26"/>
      <c r="F123" s="26"/>
      <c r="G123" s="23"/>
      <c r="H123" s="23"/>
      <c r="I123" s="23"/>
      <c r="J123" s="23"/>
      <c r="K123" s="23"/>
      <c r="L123" s="23"/>
      <c r="M123" s="21">
        <f>(COUNTIF(B123:F123, "=1"))+M121</f>
        <v>0</v>
      </c>
      <c r="N123" s="33" t="str">
        <f>IF(B123="","",IF(M123&lt;10,"Resample in 7 to 10 days",IF(M123&lt;15,"Sample 5 more plants","Treat, confirm in 3 to 4 days")))</f>
        <v/>
      </c>
      <c r="O123" s="31"/>
      <c r="P123" s="32"/>
    </row>
    <row r="124" spans="1:16" ht="17" thickBot="1" x14ac:dyDescent="0.25">
      <c r="A124" s="13"/>
      <c r="B124" s="22">
        <v>12</v>
      </c>
      <c r="C124" s="22">
        <v>13</v>
      </c>
      <c r="D124" s="22">
        <v>14</v>
      </c>
      <c r="E124" s="22">
        <v>15</v>
      </c>
      <c r="F124" s="22">
        <v>16</v>
      </c>
      <c r="G124" s="23"/>
      <c r="H124" s="23"/>
      <c r="I124" s="23"/>
      <c r="J124" s="23"/>
      <c r="K124" s="23"/>
      <c r="L124" s="23"/>
      <c r="M124" s="23"/>
      <c r="N124" s="24"/>
      <c r="O124" s="24"/>
      <c r="P124" s="25"/>
    </row>
    <row r="125" spans="1:16" ht="17" thickBot="1" x14ac:dyDescent="0.25">
      <c r="A125" s="13"/>
      <c r="B125" s="26"/>
      <c r="C125" s="26"/>
      <c r="D125" s="26"/>
      <c r="E125" s="26"/>
      <c r="F125" s="26"/>
      <c r="G125" s="23"/>
      <c r="H125" s="23"/>
      <c r="I125" s="23"/>
      <c r="J125" s="23"/>
      <c r="K125" s="23" t="s">
        <v>1</v>
      </c>
      <c r="L125" s="23"/>
      <c r="M125" s="21">
        <f>(COUNTIF(B125:F125, "=1"))+M123</f>
        <v>0</v>
      </c>
      <c r="N125" s="33" t="str">
        <f>IF(B125="","", IF(M125&lt;14, "Resample in 7 to 10 days", IF(M125&lt;19,"Sample 5 more plants","Treat, confirm in 3 to 4 days")))</f>
        <v/>
      </c>
      <c r="O125" s="31"/>
      <c r="P125" s="32"/>
    </row>
    <row r="126" spans="1:16" ht="17" thickBot="1" x14ac:dyDescent="0.25">
      <c r="A126" s="13"/>
      <c r="B126" s="22">
        <v>17</v>
      </c>
      <c r="C126" s="22">
        <v>18</v>
      </c>
      <c r="D126" s="22">
        <v>19</v>
      </c>
      <c r="E126" s="22">
        <v>20</v>
      </c>
      <c r="F126" s="22">
        <v>21</v>
      </c>
      <c r="G126" s="23"/>
      <c r="H126" s="23"/>
      <c r="I126" s="23"/>
      <c r="J126" s="23"/>
      <c r="K126" s="23"/>
      <c r="L126" s="23"/>
      <c r="M126" s="27"/>
      <c r="N126" s="24"/>
      <c r="O126" s="24"/>
      <c r="P126" s="25"/>
    </row>
    <row r="127" spans="1:16" ht="17" thickBot="1" x14ac:dyDescent="0.25">
      <c r="A127" s="13"/>
      <c r="B127" s="26"/>
      <c r="C127" s="26"/>
      <c r="D127" s="26"/>
      <c r="E127" s="26"/>
      <c r="F127" s="26"/>
      <c r="G127" s="23"/>
      <c r="H127" s="23"/>
      <c r="I127" s="23"/>
      <c r="J127" s="23"/>
      <c r="K127" s="23"/>
      <c r="L127" s="23"/>
      <c r="M127" s="21">
        <f>(COUNTIF(B127:F127, "=1"))+M125</f>
        <v>0</v>
      </c>
      <c r="N127" s="33" t="str">
        <f>IF(B127="","", IF(M127&lt;18, "Resample in 7 to 10 days", IF(M127&lt;23,"Sample 5 more plants","Treat, confirm in 3 to 4 days")))</f>
        <v/>
      </c>
      <c r="O127" s="31"/>
      <c r="P127" s="32"/>
    </row>
    <row r="128" spans="1:16" ht="17" thickBot="1" x14ac:dyDescent="0.25">
      <c r="A128" s="13"/>
      <c r="B128" s="22">
        <v>22</v>
      </c>
      <c r="C128" s="22">
        <v>23</v>
      </c>
      <c r="D128" s="22">
        <v>24</v>
      </c>
      <c r="E128" s="22">
        <v>25</v>
      </c>
      <c r="F128" s="22">
        <v>26</v>
      </c>
      <c r="G128" s="23"/>
      <c r="H128" s="23"/>
      <c r="I128" s="23"/>
      <c r="J128" s="23"/>
      <c r="K128" s="23"/>
      <c r="L128" s="23"/>
      <c r="M128" s="23"/>
      <c r="N128" s="24"/>
      <c r="O128" s="24"/>
      <c r="P128" s="25"/>
    </row>
    <row r="129" spans="1:16" ht="17" thickBot="1" x14ac:dyDescent="0.25">
      <c r="A129" s="13"/>
      <c r="B129" s="26"/>
      <c r="C129" s="26"/>
      <c r="D129" s="26"/>
      <c r="E129" s="26"/>
      <c r="F129" s="26"/>
      <c r="G129" s="23"/>
      <c r="H129" s="23"/>
      <c r="I129" s="23"/>
      <c r="J129" s="23"/>
      <c r="K129" s="23"/>
      <c r="L129" s="23"/>
      <c r="M129" s="21">
        <f>(COUNTIF(B129:F129, "=1"))+M127</f>
        <v>0</v>
      </c>
      <c r="N129" s="33" t="str">
        <f>IF(B129="","", IF(M129&lt;22, "Resample in 7 to 10 days", IF(M129&lt;27,"Resample in 3 to 4 days","Treat, confirm in 3 to 4 days")))</f>
        <v/>
      </c>
      <c r="O129" s="31"/>
      <c r="P129" s="32"/>
    </row>
    <row r="130" spans="1:16" ht="17" thickBot="1" x14ac:dyDescent="0.25">
      <c r="A130" s="13"/>
      <c r="B130" s="22">
        <v>27</v>
      </c>
      <c r="C130" s="22">
        <v>28</v>
      </c>
      <c r="D130" s="22">
        <v>29</v>
      </c>
      <c r="E130" s="22">
        <v>30</v>
      </c>
      <c r="F130" s="22">
        <v>31</v>
      </c>
      <c r="G130" s="23"/>
      <c r="H130" s="23"/>
      <c r="I130" s="23"/>
      <c r="J130" s="23"/>
      <c r="K130" s="23"/>
      <c r="L130" s="23"/>
      <c r="M130" s="23"/>
      <c r="N130" s="28"/>
      <c r="O130" s="28"/>
      <c r="P130" s="4"/>
    </row>
    <row r="131" spans="1:16" ht="17" x14ac:dyDescent="0.2">
      <c r="A131" s="9" t="s">
        <v>3</v>
      </c>
      <c r="B131" s="34"/>
      <c r="C131" s="34"/>
      <c r="D131" s="34"/>
      <c r="E131" s="34"/>
      <c r="F131" s="34"/>
      <c r="G131" s="10"/>
      <c r="H131" s="10"/>
      <c r="I131" s="10"/>
      <c r="J131" s="10"/>
      <c r="K131" s="10"/>
      <c r="L131" s="10"/>
      <c r="M131" s="10"/>
      <c r="N131" s="10"/>
      <c r="O131" s="10"/>
      <c r="P131" s="35"/>
    </row>
    <row r="132" spans="1:16" ht="17" thickBot="1" x14ac:dyDescent="0.25">
      <c r="A132" s="36"/>
      <c r="B132" s="34"/>
      <c r="C132" s="34"/>
      <c r="D132" s="34"/>
      <c r="E132" s="34"/>
      <c r="F132" s="13"/>
      <c r="G132" s="13"/>
      <c r="H132" s="13"/>
      <c r="I132" s="13"/>
      <c r="J132" s="13"/>
      <c r="K132" s="13"/>
      <c r="L132" s="13"/>
      <c r="M132" s="13"/>
      <c r="N132" s="13"/>
      <c r="O132" s="13"/>
      <c r="P132" s="34"/>
    </row>
    <row r="133" spans="1:16" ht="17" thickBot="1" x14ac:dyDescent="0.25">
      <c r="A133" s="37"/>
      <c r="B133" s="34"/>
      <c r="C133" s="34"/>
      <c r="D133" s="34"/>
      <c r="E133" s="34"/>
      <c r="F133" s="13"/>
      <c r="G133" s="13"/>
      <c r="H133" s="13"/>
      <c r="I133" s="13"/>
      <c r="J133" s="13"/>
      <c r="K133" s="13"/>
      <c r="L133" s="13"/>
      <c r="M133" s="13"/>
      <c r="N133" s="17"/>
      <c r="O133" s="17"/>
      <c r="P133" s="38"/>
    </row>
    <row r="134" spans="1:16" ht="17" thickBot="1" x14ac:dyDescent="0.25">
      <c r="A134" s="13"/>
      <c r="B134" s="19"/>
      <c r="C134" s="19"/>
      <c r="D134" s="19"/>
      <c r="E134" s="19"/>
      <c r="F134" s="19"/>
      <c r="G134" s="19"/>
      <c r="H134" s="19"/>
      <c r="I134" s="19"/>
      <c r="J134" s="19"/>
      <c r="K134" s="19"/>
      <c r="L134" s="20"/>
      <c r="M134" s="21">
        <f>COUNTIF(B134:L134, "=1")</f>
        <v>0</v>
      </c>
      <c r="N134" s="33" t="str">
        <f>IF(B134="","", IF(M134&lt;7, "Resample in 7 to 10 days", IF(M134&lt;11,"Sample 5 more plants","Treat, confirm in 3 to 4 days")))</f>
        <v/>
      </c>
      <c r="O134" s="31"/>
      <c r="P134" s="32"/>
    </row>
    <row r="135" spans="1:16" ht="17" thickBot="1" x14ac:dyDescent="0.25">
      <c r="A135" s="13"/>
      <c r="B135" s="22">
        <v>1</v>
      </c>
      <c r="C135" s="22">
        <v>2</v>
      </c>
      <c r="D135" s="22">
        <v>3</v>
      </c>
      <c r="E135" s="22">
        <v>4</v>
      </c>
      <c r="F135" s="22">
        <v>5</v>
      </c>
      <c r="G135" s="22">
        <v>6</v>
      </c>
      <c r="H135" s="22">
        <v>7</v>
      </c>
      <c r="I135" s="22">
        <v>8</v>
      </c>
      <c r="J135" s="22">
        <v>9</v>
      </c>
      <c r="K135" s="22">
        <v>10</v>
      </c>
      <c r="L135" s="22">
        <v>11</v>
      </c>
      <c r="M135" s="23"/>
      <c r="N135" s="24"/>
      <c r="O135" s="24"/>
      <c r="P135" s="25"/>
    </row>
    <row r="136" spans="1:16" ht="17" thickBot="1" x14ac:dyDescent="0.25">
      <c r="A136" s="13"/>
      <c r="B136" s="26"/>
      <c r="C136" s="26"/>
      <c r="D136" s="26"/>
      <c r="E136" s="26"/>
      <c r="F136" s="26"/>
      <c r="G136" s="23"/>
      <c r="H136" s="23"/>
      <c r="I136" s="23"/>
      <c r="J136" s="23"/>
      <c r="K136" s="23"/>
      <c r="L136" s="23"/>
      <c r="M136" s="21">
        <f>(COUNTIF(B136:F136, "=1"))+M134</f>
        <v>0</v>
      </c>
      <c r="N136" s="33" t="str">
        <f>IF(B136="","",IF(M136&lt;10,"Resample in 7 to 10 days",IF(M136&lt;15,"Sample 5 more plants","Treat, confirm in 3 to 4 days")))</f>
        <v/>
      </c>
      <c r="O136" s="31"/>
      <c r="P136" s="32"/>
    </row>
    <row r="137" spans="1:16" ht="17" thickBot="1" x14ac:dyDescent="0.25">
      <c r="A137" s="13"/>
      <c r="B137" s="22">
        <v>12</v>
      </c>
      <c r="C137" s="22">
        <v>13</v>
      </c>
      <c r="D137" s="22">
        <v>14</v>
      </c>
      <c r="E137" s="22">
        <v>15</v>
      </c>
      <c r="F137" s="22">
        <v>16</v>
      </c>
      <c r="G137" s="23"/>
      <c r="H137" s="23"/>
      <c r="I137" s="23"/>
      <c r="J137" s="23"/>
      <c r="K137" s="23"/>
      <c r="L137" s="23"/>
      <c r="M137" s="23"/>
      <c r="N137" s="24"/>
      <c r="O137" s="24"/>
      <c r="P137" s="25"/>
    </row>
    <row r="138" spans="1:16" ht="17" thickBot="1" x14ac:dyDescent="0.25">
      <c r="A138" s="13"/>
      <c r="B138" s="26"/>
      <c r="C138" s="26"/>
      <c r="D138" s="26"/>
      <c r="E138" s="26"/>
      <c r="F138" s="26"/>
      <c r="G138" s="23"/>
      <c r="H138" s="23"/>
      <c r="I138" s="23"/>
      <c r="J138" s="23"/>
      <c r="K138" s="23" t="s">
        <v>1</v>
      </c>
      <c r="L138" s="23"/>
      <c r="M138" s="21">
        <f>(COUNTIF(B138:F138, "=1"))+M136</f>
        <v>0</v>
      </c>
      <c r="N138" s="33" t="str">
        <f>IF(B138="","", IF(M138&lt;14, "Resample in 7 to 10 days", IF(M138&lt;19,"Sample 5 more plants","Treat, confirm in 3 to 4 days")))</f>
        <v/>
      </c>
      <c r="O138" s="31"/>
      <c r="P138" s="32"/>
    </row>
    <row r="139" spans="1:16" ht="17" thickBot="1" x14ac:dyDescent="0.25">
      <c r="A139" s="13"/>
      <c r="B139" s="22">
        <v>17</v>
      </c>
      <c r="C139" s="22">
        <v>18</v>
      </c>
      <c r="D139" s="22">
        <v>19</v>
      </c>
      <c r="E139" s="22">
        <v>20</v>
      </c>
      <c r="F139" s="22">
        <v>21</v>
      </c>
      <c r="G139" s="23"/>
      <c r="H139" s="23"/>
      <c r="I139" s="23"/>
      <c r="J139" s="23"/>
      <c r="K139" s="23"/>
      <c r="L139" s="23"/>
      <c r="M139" s="27"/>
      <c r="N139" s="24"/>
      <c r="O139" s="24"/>
      <c r="P139" s="25"/>
    </row>
    <row r="140" spans="1:16" ht="17" thickBot="1" x14ac:dyDescent="0.25">
      <c r="A140" s="13"/>
      <c r="B140" s="26"/>
      <c r="C140" s="26"/>
      <c r="D140" s="26"/>
      <c r="E140" s="26"/>
      <c r="F140" s="26"/>
      <c r="G140" s="23"/>
      <c r="H140" s="23"/>
      <c r="I140" s="23"/>
      <c r="J140" s="23"/>
      <c r="K140" s="23"/>
      <c r="L140" s="23"/>
      <c r="M140" s="21">
        <f>(COUNTIF(B140:F140, "=1"))+M138</f>
        <v>0</v>
      </c>
      <c r="N140" s="33" t="str">
        <f>IF(B140="","", IF(M140&lt;18, "Resample in 7 to 10 days", IF(M140&lt;23,"Sample 5 more plants","Treat, confirm in 3 to 4 days")))</f>
        <v/>
      </c>
      <c r="O140" s="31"/>
      <c r="P140" s="32"/>
    </row>
    <row r="141" spans="1:16" ht="17" thickBot="1" x14ac:dyDescent="0.25">
      <c r="A141" s="13"/>
      <c r="B141" s="22">
        <v>22</v>
      </c>
      <c r="C141" s="22">
        <v>23</v>
      </c>
      <c r="D141" s="22">
        <v>24</v>
      </c>
      <c r="E141" s="22">
        <v>25</v>
      </c>
      <c r="F141" s="22">
        <v>26</v>
      </c>
      <c r="G141" s="23"/>
      <c r="H141" s="23"/>
      <c r="I141" s="23"/>
      <c r="J141" s="23"/>
      <c r="K141" s="23"/>
      <c r="L141" s="23"/>
      <c r="M141" s="23"/>
      <c r="N141" s="24"/>
      <c r="O141" s="24"/>
      <c r="P141" s="25"/>
    </row>
    <row r="142" spans="1:16" ht="17" thickBot="1" x14ac:dyDescent="0.25">
      <c r="A142" s="13"/>
      <c r="B142" s="26"/>
      <c r="C142" s="26"/>
      <c r="D142" s="26"/>
      <c r="E142" s="26"/>
      <c r="F142" s="26"/>
      <c r="G142" s="23"/>
      <c r="H142" s="23"/>
      <c r="I142" s="23"/>
      <c r="J142" s="23"/>
      <c r="K142" s="23"/>
      <c r="L142" s="23"/>
      <c r="M142" s="21">
        <f>(COUNTIF(B142:F142, "=1"))+M140</f>
        <v>0</v>
      </c>
      <c r="N142" s="33" t="str">
        <f>IF(B142="","", IF(M142&lt;22, "Resample in 7 to 10 days", IF(M142&lt;27,"Resample in 3 to 4 days","Treat, confirm in 3 to 4 days")))</f>
        <v/>
      </c>
      <c r="O142" s="31"/>
      <c r="P142" s="32"/>
    </row>
    <row r="143" spans="1:16" ht="17" thickBot="1" x14ac:dyDescent="0.25">
      <c r="A143" s="13"/>
      <c r="B143" s="22">
        <v>27</v>
      </c>
      <c r="C143" s="22">
        <v>28</v>
      </c>
      <c r="D143" s="22">
        <v>29</v>
      </c>
      <c r="E143" s="22">
        <v>30</v>
      </c>
      <c r="F143" s="22">
        <v>31</v>
      </c>
      <c r="G143" s="23"/>
      <c r="H143" s="23"/>
      <c r="I143" s="23"/>
      <c r="J143" s="23"/>
      <c r="K143" s="23"/>
      <c r="L143" s="23"/>
      <c r="M143" s="23"/>
      <c r="N143" s="28"/>
      <c r="O143" s="28"/>
      <c r="P143" s="4"/>
    </row>
    <row r="144" spans="1:16" ht="17" x14ac:dyDescent="0.2">
      <c r="A144" s="9" t="s">
        <v>3</v>
      </c>
      <c r="B144" s="34"/>
      <c r="C144" s="34"/>
      <c r="D144" s="34"/>
      <c r="E144" s="34"/>
      <c r="F144" s="34"/>
      <c r="G144" s="10"/>
      <c r="H144" s="10"/>
      <c r="I144" s="10"/>
      <c r="J144" s="10"/>
      <c r="K144" s="10"/>
      <c r="L144" s="10"/>
      <c r="M144" s="10"/>
      <c r="N144" s="10"/>
      <c r="O144" s="10"/>
      <c r="P144" s="35"/>
    </row>
    <row r="145" spans="1:16" ht="17" thickBot="1" x14ac:dyDescent="0.25">
      <c r="A145" s="36"/>
      <c r="B145" s="34"/>
      <c r="C145" s="34"/>
      <c r="D145" s="34"/>
      <c r="E145" s="34"/>
      <c r="F145" s="13"/>
      <c r="G145" s="13"/>
      <c r="H145" s="13"/>
      <c r="I145" s="13"/>
      <c r="J145" s="13"/>
      <c r="K145" s="13"/>
      <c r="L145" s="13"/>
      <c r="M145" s="13"/>
      <c r="N145" s="13"/>
      <c r="O145" s="13"/>
      <c r="P145" s="34"/>
    </row>
    <row r="146" spans="1:16" ht="17" thickBot="1" x14ac:dyDescent="0.25">
      <c r="A146" s="37"/>
      <c r="B146" s="34"/>
      <c r="C146" s="34"/>
      <c r="D146" s="34"/>
      <c r="E146" s="34"/>
      <c r="F146" s="13"/>
      <c r="G146" s="13"/>
      <c r="H146" s="13"/>
      <c r="I146" s="13"/>
      <c r="J146" s="13"/>
      <c r="K146" s="13"/>
      <c r="L146" s="13"/>
      <c r="M146" s="13"/>
      <c r="N146" s="17"/>
      <c r="O146" s="17"/>
      <c r="P146" s="38"/>
    </row>
    <row r="147" spans="1:16" ht="17" thickBot="1" x14ac:dyDescent="0.25">
      <c r="A147" s="13"/>
      <c r="B147" s="19"/>
      <c r="C147" s="19"/>
      <c r="D147" s="19"/>
      <c r="E147" s="19"/>
      <c r="F147" s="19"/>
      <c r="G147" s="19"/>
      <c r="H147" s="19"/>
      <c r="I147" s="19"/>
      <c r="J147" s="19"/>
      <c r="K147" s="19"/>
      <c r="L147" s="20"/>
      <c r="M147" s="21">
        <f>COUNTIF(B147:L147, "=1")</f>
        <v>0</v>
      </c>
      <c r="N147" s="33" t="str">
        <f>IF(B147="","", IF(M147&lt;7, "Resample in 7 to 10 days", IF(M147&lt;11,"Sample 5 more plants","Treat, confirm in 3 to 4 days")))</f>
        <v/>
      </c>
      <c r="O147" s="31"/>
      <c r="P147" s="32"/>
    </row>
    <row r="148" spans="1:16" ht="17" thickBot="1" x14ac:dyDescent="0.25">
      <c r="A148" s="13"/>
      <c r="B148" s="22">
        <v>1</v>
      </c>
      <c r="C148" s="22">
        <v>2</v>
      </c>
      <c r="D148" s="22">
        <v>3</v>
      </c>
      <c r="E148" s="22">
        <v>4</v>
      </c>
      <c r="F148" s="22">
        <v>5</v>
      </c>
      <c r="G148" s="22">
        <v>6</v>
      </c>
      <c r="H148" s="22">
        <v>7</v>
      </c>
      <c r="I148" s="22">
        <v>8</v>
      </c>
      <c r="J148" s="22">
        <v>9</v>
      </c>
      <c r="K148" s="22">
        <v>10</v>
      </c>
      <c r="L148" s="22">
        <v>11</v>
      </c>
      <c r="M148" s="23"/>
      <c r="N148" s="24"/>
      <c r="O148" s="24"/>
      <c r="P148" s="25"/>
    </row>
    <row r="149" spans="1:16" ht="17" thickBot="1" x14ac:dyDescent="0.25">
      <c r="A149" s="13"/>
      <c r="B149" s="26"/>
      <c r="C149" s="26"/>
      <c r="D149" s="26"/>
      <c r="E149" s="26"/>
      <c r="F149" s="26"/>
      <c r="G149" s="23"/>
      <c r="H149" s="23"/>
      <c r="I149" s="23"/>
      <c r="J149" s="23"/>
      <c r="K149" s="23"/>
      <c r="L149" s="23"/>
      <c r="M149" s="21">
        <f>(COUNTIF(B149:F149, "=1"))+M147</f>
        <v>0</v>
      </c>
      <c r="N149" s="33" t="str">
        <f>IF(B149="","",IF(M149&lt;10,"Resample in 7 to 10 days",IF(M149&lt;15,"Sample 5 more plants","Treat, confirm in 3 to 4 days")))</f>
        <v/>
      </c>
      <c r="O149" s="31"/>
      <c r="P149" s="32"/>
    </row>
    <row r="150" spans="1:16" ht="17" thickBot="1" x14ac:dyDescent="0.25">
      <c r="A150" s="13"/>
      <c r="B150" s="22">
        <v>12</v>
      </c>
      <c r="C150" s="22">
        <v>13</v>
      </c>
      <c r="D150" s="22">
        <v>14</v>
      </c>
      <c r="E150" s="22">
        <v>15</v>
      </c>
      <c r="F150" s="22">
        <v>16</v>
      </c>
      <c r="G150" s="23"/>
      <c r="H150" s="23"/>
      <c r="I150" s="23"/>
      <c r="J150" s="23"/>
      <c r="K150" s="23"/>
      <c r="L150" s="23"/>
      <c r="M150" s="23"/>
      <c r="N150" s="24"/>
      <c r="O150" s="24"/>
      <c r="P150" s="25"/>
    </row>
    <row r="151" spans="1:16" ht="17" thickBot="1" x14ac:dyDescent="0.25">
      <c r="A151" s="13"/>
      <c r="B151" s="26"/>
      <c r="C151" s="26"/>
      <c r="D151" s="26"/>
      <c r="E151" s="26"/>
      <c r="F151" s="26"/>
      <c r="G151" s="23"/>
      <c r="H151" s="23"/>
      <c r="I151" s="23"/>
      <c r="J151" s="23"/>
      <c r="K151" s="23" t="s">
        <v>1</v>
      </c>
      <c r="L151" s="23"/>
      <c r="M151" s="21">
        <f>(COUNTIF(B151:F151, "=1"))+M149</f>
        <v>0</v>
      </c>
      <c r="N151" s="33" t="str">
        <f>IF(B151="","", IF(M151&lt;14, "Resample in 7 to 10 days", IF(M151&lt;19,"Sample 5 more plants","Treat, confirm in 3 to 4 days")))</f>
        <v/>
      </c>
      <c r="O151" s="31"/>
      <c r="P151" s="32"/>
    </row>
    <row r="152" spans="1:16" ht="17" thickBot="1" x14ac:dyDescent="0.25">
      <c r="A152" s="13"/>
      <c r="B152" s="22">
        <v>17</v>
      </c>
      <c r="C152" s="22">
        <v>18</v>
      </c>
      <c r="D152" s="22">
        <v>19</v>
      </c>
      <c r="E152" s="22">
        <v>20</v>
      </c>
      <c r="F152" s="22">
        <v>21</v>
      </c>
      <c r="G152" s="23"/>
      <c r="H152" s="23"/>
      <c r="I152" s="23"/>
      <c r="J152" s="23"/>
      <c r="K152" s="23"/>
      <c r="L152" s="23"/>
      <c r="M152" s="27"/>
      <c r="N152" s="24"/>
      <c r="O152" s="24"/>
      <c r="P152" s="25"/>
    </row>
    <row r="153" spans="1:16" ht="17" thickBot="1" x14ac:dyDescent="0.25">
      <c r="A153" s="13"/>
      <c r="B153" s="26"/>
      <c r="C153" s="26"/>
      <c r="D153" s="26"/>
      <c r="E153" s="26"/>
      <c r="F153" s="26"/>
      <c r="G153" s="23"/>
      <c r="H153" s="23"/>
      <c r="I153" s="23"/>
      <c r="J153" s="23"/>
      <c r="K153" s="23"/>
      <c r="L153" s="23"/>
      <c r="M153" s="21">
        <f>(COUNTIF(B153:F153, "=1"))+M151</f>
        <v>0</v>
      </c>
      <c r="N153" s="33" t="str">
        <f>IF(B153="","", IF(M153&lt;18, "Resample in 7 to 10 days", IF(M153&lt;23,"Sample 5 more plants","Treat, confirm in 3 to 4 days")))</f>
        <v/>
      </c>
      <c r="O153" s="31"/>
      <c r="P153" s="32"/>
    </row>
    <row r="154" spans="1:16" ht="17" thickBot="1" x14ac:dyDescent="0.25">
      <c r="A154" s="13"/>
      <c r="B154" s="22">
        <v>22</v>
      </c>
      <c r="C154" s="22">
        <v>23</v>
      </c>
      <c r="D154" s="22">
        <v>24</v>
      </c>
      <c r="E154" s="22">
        <v>25</v>
      </c>
      <c r="F154" s="22">
        <v>26</v>
      </c>
      <c r="G154" s="23"/>
      <c r="H154" s="23"/>
      <c r="I154" s="23"/>
      <c r="J154" s="23"/>
      <c r="K154" s="23"/>
      <c r="L154" s="23"/>
      <c r="M154" s="23"/>
      <c r="N154" s="24"/>
      <c r="O154" s="24"/>
      <c r="P154" s="25"/>
    </row>
    <row r="155" spans="1:16" ht="17" thickBot="1" x14ac:dyDescent="0.25">
      <c r="A155" s="13"/>
      <c r="B155" s="26"/>
      <c r="C155" s="26"/>
      <c r="D155" s="26"/>
      <c r="E155" s="26"/>
      <c r="F155" s="26"/>
      <c r="G155" s="23"/>
      <c r="H155" s="23"/>
      <c r="I155" s="23"/>
      <c r="J155" s="23"/>
      <c r="K155" s="23"/>
      <c r="L155" s="23"/>
      <c r="M155" s="21">
        <f>(COUNTIF(B155:F155, "=1"))+M153</f>
        <v>0</v>
      </c>
      <c r="N155" s="33" t="str">
        <f>IF(B155="","", IF(M155&lt;22, "Resample in 7 to 10 days", IF(M155&lt;27,"Resample in 3 to 4 days","Treat, confirm in 3 to 4 days")))</f>
        <v/>
      </c>
      <c r="O155" s="31"/>
      <c r="P155" s="32"/>
    </row>
    <row r="156" spans="1:16" ht="17" thickBot="1" x14ac:dyDescent="0.25">
      <c r="A156" s="13"/>
      <c r="B156" s="22">
        <v>27</v>
      </c>
      <c r="C156" s="22">
        <v>28</v>
      </c>
      <c r="D156" s="22">
        <v>29</v>
      </c>
      <c r="E156" s="22">
        <v>30</v>
      </c>
      <c r="F156" s="22">
        <v>31</v>
      </c>
      <c r="G156" s="23"/>
      <c r="H156" s="23"/>
      <c r="I156" s="23"/>
      <c r="J156" s="23"/>
      <c r="K156" s="23"/>
      <c r="L156" s="23"/>
      <c r="M156" s="23"/>
      <c r="N156" s="28"/>
      <c r="O156" s="28"/>
      <c r="P156" s="4"/>
    </row>
    <row r="157" spans="1:16" ht="17" x14ac:dyDescent="0.2">
      <c r="A157" s="9" t="s">
        <v>3</v>
      </c>
      <c r="B157" s="34"/>
      <c r="C157" s="34"/>
      <c r="D157" s="34"/>
      <c r="E157" s="34"/>
      <c r="F157" s="34"/>
      <c r="G157" s="10"/>
      <c r="H157" s="10"/>
      <c r="I157" s="10"/>
      <c r="J157" s="10"/>
      <c r="K157" s="10"/>
      <c r="L157" s="10"/>
      <c r="M157" s="10"/>
      <c r="N157" s="10"/>
      <c r="O157" s="10"/>
      <c r="P157" s="35"/>
    </row>
    <row r="158" spans="1:16" ht="17" thickBot="1" x14ac:dyDescent="0.25">
      <c r="A158" s="36"/>
      <c r="B158" s="34"/>
      <c r="C158" s="34"/>
      <c r="D158" s="34"/>
      <c r="E158" s="34"/>
      <c r="F158" s="13"/>
      <c r="G158" s="13"/>
      <c r="H158" s="13"/>
      <c r="I158" s="13"/>
      <c r="J158" s="13"/>
      <c r="K158" s="13"/>
      <c r="L158" s="13"/>
      <c r="M158" s="13"/>
      <c r="N158" s="13"/>
      <c r="O158" s="13"/>
      <c r="P158" s="34"/>
    </row>
    <row r="159" spans="1:16" ht="17" thickBot="1" x14ac:dyDescent="0.25">
      <c r="A159" s="37"/>
      <c r="B159" s="34"/>
      <c r="C159" s="34"/>
      <c r="D159" s="34"/>
      <c r="E159" s="34"/>
      <c r="F159" s="13"/>
      <c r="G159" s="13"/>
      <c r="H159" s="13"/>
      <c r="I159" s="13"/>
      <c r="J159" s="13"/>
      <c r="K159" s="13"/>
      <c r="L159" s="13"/>
      <c r="M159" s="13"/>
      <c r="N159" s="17"/>
      <c r="O159" s="17"/>
      <c r="P159" s="38"/>
    </row>
    <row r="160" spans="1:16" ht="17" thickBot="1" x14ac:dyDescent="0.25">
      <c r="A160" s="13"/>
      <c r="B160" s="19"/>
      <c r="C160" s="19"/>
      <c r="D160" s="19"/>
      <c r="E160" s="19"/>
      <c r="F160" s="19"/>
      <c r="G160" s="19"/>
      <c r="H160" s="19"/>
      <c r="I160" s="19"/>
      <c r="J160" s="19"/>
      <c r="K160" s="19"/>
      <c r="L160" s="20"/>
      <c r="M160" s="21">
        <f>COUNTIF(B160:L160, "=1")</f>
        <v>0</v>
      </c>
      <c r="N160" s="33" t="str">
        <f>IF(B160="","", IF(M160&lt;7, "Resample in 7 to 10 days", IF(M160&lt;11,"Sample 5 more plants","Treat, confirm in 3 to 4 days")))</f>
        <v/>
      </c>
      <c r="O160" s="31"/>
      <c r="P160" s="32"/>
    </row>
    <row r="161" spans="1:16" ht="17" thickBot="1" x14ac:dyDescent="0.25">
      <c r="A161" s="13"/>
      <c r="B161" s="22">
        <v>1</v>
      </c>
      <c r="C161" s="22">
        <v>2</v>
      </c>
      <c r="D161" s="22">
        <v>3</v>
      </c>
      <c r="E161" s="22">
        <v>4</v>
      </c>
      <c r="F161" s="22">
        <v>5</v>
      </c>
      <c r="G161" s="22">
        <v>6</v>
      </c>
      <c r="H161" s="22">
        <v>7</v>
      </c>
      <c r="I161" s="22">
        <v>8</v>
      </c>
      <c r="J161" s="22">
        <v>9</v>
      </c>
      <c r="K161" s="22">
        <v>10</v>
      </c>
      <c r="L161" s="22">
        <v>11</v>
      </c>
      <c r="M161" s="23"/>
      <c r="N161" s="24"/>
      <c r="O161" s="24"/>
      <c r="P161" s="25"/>
    </row>
    <row r="162" spans="1:16" ht="17" thickBot="1" x14ac:dyDescent="0.25">
      <c r="A162" s="13"/>
      <c r="B162" s="26"/>
      <c r="C162" s="26"/>
      <c r="D162" s="26"/>
      <c r="E162" s="26"/>
      <c r="F162" s="26"/>
      <c r="G162" s="23"/>
      <c r="H162" s="23"/>
      <c r="I162" s="23"/>
      <c r="J162" s="23"/>
      <c r="K162" s="23"/>
      <c r="L162" s="23"/>
      <c r="M162" s="21">
        <f>(COUNTIF(B162:F162, "=1"))+M160</f>
        <v>0</v>
      </c>
      <c r="N162" s="33" t="str">
        <f>IF(B162="","",IF(M162&lt;10,"Resample in 7 to 10 days",IF(M162&lt;15,"Sample 5 more plants","Treat, confirm in 3 to 4 days")))</f>
        <v/>
      </c>
      <c r="O162" s="31"/>
      <c r="P162" s="32"/>
    </row>
    <row r="163" spans="1:16" ht="17" thickBot="1" x14ac:dyDescent="0.25">
      <c r="A163" s="13"/>
      <c r="B163" s="22">
        <v>12</v>
      </c>
      <c r="C163" s="22">
        <v>13</v>
      </c>
      <c r="D163" s="22">
        <v>14</v>
      </c>
      <c r="E163" s="22">
        <v>15</v>
      </c>
      <c r="F163" s="22">
        <v>16</v>
      </c>
      <c r="G163" s="23"/>
      <c r="H163" s="23"/>
      <c r="I163" s="23"/>
      <c r="J163" s="23"/>
      <c r="K163" s="23"/>
      <c r="L163" s="23"/>
      <c r="M163" s="23"/>
      <c r="N163" s="24"/>
      <c r="O163" s="24"/>
      <c r="P163" s="25"/>
    </row>
    <row r="164" spans="1:16" ht="17" thickBot="1" x14ac:dyDescent="0.25">
      <c r="A164" s="13"/>
      <c r="B164" s="26"/>
      <c r="C164" s="26"/>
      <c r="D164" s="26"/>
      <c r="E164" s="26"/>
      <c r="F164" s="26"/>
      <c r="G164" s="23"/>
      <c r="H164" s="23"/>
      <c r="I164" s="23"/>
      <c r="J164" s="23"/>
      <c r="K164" s="23" t="s">
        <v>1</v>
      </c>
      <c r="L164" s="23"/>
      <c r="M164" s="21">
        <f>(COUNTIF(B164:F164, "=1"))+M162</f>
        <v>0</v>
      </c>
      <c r="N164" s="33" t="str">
        <f>IF(B164="","", IF(M164&lt;14, "Resample in 7 to 10 days", IF(M164&lt;19,"Sample 5 more plants","Treat, confirm in 3 to 4 days")))</f>
        <v/>
      </c>
      <c r="O164" s="31"/>
      <c r="P164" s="32"/>
    </row>
    <row r="165" spans="1:16" ht="17" thickBot="1" x14ac:dyDescent="0.25">
      <c r="A165" s="13"/>
      <c r="B165" s="22">
        <v>17</v>
      </c>
      <c r="C165" s="22">
        <v>18</v>
      </c>
      <c r="D165" s="22">
        <v>19</v>
      </c>
      <c r="E165" s="22">
        <v>20</v>
      </c>
      <c r="F165" s="22">
        <v>21</v>
      </c>
      <c r="G165" s="23"/>
      <c r="H165" s="23"/>
      <c r="I165" s="23"/>
      <c r="J165" s="23"/>
      <c r="K165" s="23"/>
      <c r="L165" s="23"/>
      <c r="M165" s="27"/>
      <c r="N165" s="24"/>
      <c r="O165" s="24"/>
      <c r="P165" s="25"/>
    </row>
    <row r="166" spans="1:16" ht="17" thickBot="1" x14ac:dyDescent="0.25">
      <c r="A166" s="13"/>
      <c r="B166" s="26"/>
      <c r="C166" s="26"/>
      <c r="D166" s="26"/>
      <c r="E166" s="26"/>
      <c r="F166" s="26"/>
      <c r="G166" s="23"/>
      <c r="H166" s="23"/>
      <c r="I166" s="23"/>
      <c r="J166" s="23"/>
      <c r="K166" s="23"/>
      <c r="L166" s="23"/>
      <c r="M166" s="21">
        <f>(COUNTIF(B166:F166, "=1"))+M164</f>
        <v>0</v>
      </c>
      <c r="N166" s="33" t="str">
        <f>IF(B166="","", IF(M166&lt;18, "Resample in 7 to 10 days", IF(M166&lt;23,"Sample 5 more plants","Treat, confirm in 3 to 4 days")))</f>
        <v/>
      </c>
      <c r="O166" s="31"/>
      <c r="P166" s="32"/>
    </row>
    <row r="167" spans="1:16" ht="17" thickBot="1" x14ac:dyDescent="0.25">
      <c r="A167" s="13"/>
      <c r="B167" s="22">
        <v>22</v>
      </c>
      <c r="C167" s="22">
        <v>23</v>
      </c>
      <c r="D167" s="22">
        <v>24</v>
      </c>
      <c r="E167" s="22">
        <v>25</v>
      </c>
      <c r="F167" s="22">
        <v>26</v>
      </c>
      <c r="G167" s="23"/>
      <c r="H167" s="23"/>
      <c r="I167" s="23"/>
      <c r="J167" s="23"/>
      <c r="K167" s="23"/>
      <c r="L167" s="23"/>
      <c r="M167" s="23"/>
      <c r="N167" s="24"/>
      <c r="O167" s="24"/>
      <c r="P167" s="25"/>
    </row>
    <row r="168" spans="1:16" ht="17" thickBot="1" x14ac:dyDescent="0.25">
      <c r="A168" s="13"/>
      <c r="B168" s="26"/>
      <c r="C168" s="26"/>
      <c r="D168" s="26"/>
      <c r="E168" s="26"/>
      <c r="F168" s="26"/>
      <c r="G168" s="23"/>
      <c r="H168" s="23"/>
      <c r="I168" s="23"/>
      <c r="J168" s="23"/>
      <c r="K168" s="23"/>
      <c r="L168" s="23"/>
      <c r="M168" s="21">
        <f>(COUNTIF(B168:F168, "=1"))+M166</f>
        <v>0</v>
      </c>
      <c r="N168" s="33" t="str">
        <f>IF(B168="","", IF(M168&lt;22, "Resample in 7 to 10 days", IF(M168&lt;27,"Resample in 3 to 4 days","Treat, confirm in 3 to 4 days")))</f>
        <v/>
      </c>
      <c r="O168" s="31"/>
      <c r="P168" s="32"/>
    </row>
    <row r="169" spans="1:16" ht="17" thickBot="1" x14ac:dyDescent="0.25">
      <c r="A169" s="13"/>
      <c r="B169" s="22">
        <v>27</v>
      </c>
      <c r="C169" s="22">
        <v>28</v>
      </c>
      <c r="D169" s="22">
        <v>29</v>
      </c>
      <c r="E169" s="22">
        <v>30</v>
      </c>
      <c r="F169" s="22">
        <v>31</v>
      </c>
      <c r="G169" s="23"/>
      <c r="H169" s="23"/>
      <c r="I169" s="23"/>
      <c r="J169" s="23"/>
      <c r="K169" s="23"/>
      <c r="L169" s="23"/>
      <c r="M169" s="23"/>
      <c r="N169" s="28"/>
      <c r="O169" s="28"/>
      <c r="P169" s="4"/>
    </row>
    <row r="170" spans="1:16" ht="17" x14ac:dyDescent="0.2">
      <c r="A170" s="9" t="s">
        <v>3</v>
      </c>
      <c r="B170" s="34"/>
      <c r="C170" s="34"/>
      <c r="D170" s="34"/>
      <c r="E170" s="34"/>
      <c r="F170" s="34"/>
      <c r="G170" s="10"/>
      <c r="H170" s="10"/>
      <c r="I170" s="10"/>
      <c r="J170" s="10"/>
      <c r="K170" s="10"/>
      <c r="L170" s="10"/>
      <c r="M170" s="10"/>
      <c r="N170" s="10"/>
      <c r="O170" s="10"/>
      <c r="P170" s="35"/>
    </row>
    <row r="171" spans="1:16" ht="17" thickBot="1" x14ac:dyDescent="0.25">
      <c r="A171" s="36"/>
      <c r="B171" s="34"/>
      <c r="C171" s="34"/>
      <c r="D171" s="34"/>
      <c r="E171" s="34"/>
      <c r="F171" s="13"/>
      <c r="G171" s="13"/>
      <c r="H171" s="13"/>
      <c r="I171" s="13"/>
      <c r="J171" s="13"/>
      <c r="K171" s="13"/>
      <c r="L171" s="13"/>
      <c r="M171" s="13"/>
      <c r="N171" s="13"/>
      <c r="O171" s="13"/>
      <c r="P171" s="34"/>
    </row>
    <row r="172" spans="1:16" ht="17" thickBot="1" x14ac:dyDescent="0.25">
      <c r="A172" s="37"/>
      <c r="B172" s="34"/>
      <c r="C172" s="34"/>
      <c r="D172" s="34"/>
      <c r="E172" s="34"/>
      <c r="F172" s="13"/>
      <c r="G172" s="13"/>
      <c r="H172" s="13"/>
      <c r="I172" s="13"/>
      <c r="J172" s="13"/>
      <c r="K172" s="13"/>
      <c r="L172" s="13"/>
      <c r="M172" s="13"/>
      <c r="N172" s="17"/>
      <c r="O172" s="17"/>
      <c r="P172" s="38"/>
    </row>
    <row r="173" spans="1:16" ht="17" thickBot="1" x14ac:dyDescent="0.25">
      <c r="A173" s="13"/>
      <c r="B173" s="19"/>
      <c r="C173" s="19"/>
      <c r="D173" s="19"/>
      <c r="E173" s="19"/>
      <c r="F173" s="19"/>
      <c r="G173" s="19"/>
      <c r="H173" s="19"/>
      <c r="I173" s="19"/>
      <c r="J173" s="19"/>
      <c r="K173" s="19"/>
      <c r="L173" s="20"/>
      <c r="M173" s="21">
        <f>COUNTIF(B173:L173, "=1")</f>
        <v>0</v>
      </c>
      <c r="N173" s="33" t="str">
        <f>IF(B173="","", IF(M173&lt;7, "Resample in 7 to 10 days", IF(M173&lt;11,"Sample 5 more plants","Treat, confirm in 3 to 4 days")))</f>
        <v/>
      </c>
      <c r="O173" s="31"/>
      <c r="P173" s="32"/>
    </row>
    <row r="174" spans="1:16" ht="17" thickBot="1" x14ac:dyDescent="0.25">
      <c r="A174" s="13"/>
      <c r="B174" s="22">
        <v>1</v>
      </c>
      <c r="C174" s="22">
        <v>2</v>
      </c>
      <c r="D174" s="22">
        <v>3</v>
      </c>
      <c r="E174" s="22">
        <v>4</v>
      </c>
      <c r="F174" s="22">
        <v>5</v>
      </c>
      <c r="G174" s="22">
        <v>6</v>
      </c>
      <c r="H174" s="22">
        <v>7</v>
      </c>
      <c r="I174" s="22">
        <v>8</v>
      </c>
      <c r="J174" s="22">
        <v>9</v>
      </c>
      <c r="K174" s="22">
        <v>10</v>
      </c>
      <c r="L174" s="22">
        <v>11</v>
      </c>
      <c r="M174" s="23"/>
      <c r="N174" s="24"/>
      <c r="O174" s="24"/>
      <c r="P174" s="25"/>
    </row>
    <row r="175" spans="1:16" ht="17" thickBot="1" x14ac:dyDescent="0.25">
      <c r="A175" s="13"/>
      <c r="B175" s="26"/>
      <c r="C175" s="26"/>
      <c r="D175" s="26"/>
      <c r="E175" s="26"/>
      <c r="F175" s="26"/>
      <c r="G175" s="23"/>
      <c r="H175" s="23"/>
      <c r="I175" s="23"/>
      <c r="J175" s="23"/>
      <c r="K175" s="23"/>
      <c r="L175" s="23"/>
      <c r="M175" s="21">
        <f>(COUNTIF(B175:F175, "=1"))+M173</f>
        <v>0</v>
      </c>
      <c r="N175" s="33" t="str">
        <f>IF(B175="","",IF(M175&lt;10,"Resample in 7 to 10 days",IF(M175&lt;15,"Sample 5 more plants","Treat, confirm in 3 to 4 days")))</f>
        <v/>
      </c>
      <c r="O175" s="31"/>
      <c r="P175" s="32"/>
    </row>
    <row r="176" spans="1:16" ht="17" thickBot="1" x14ac:dyDescent="0.25">
      <c r="A176" s="13"/>
      <c r="B176" s="22">
        <v>12</v>
      </c>
      <c r="C176" s="22">
        <v>13</v>
      </c>
      <c r="D176" s="22">
        <v>14</v>
      </c>
      <c r="E176" s="22">
        <v>15</v>
      </c>
      <c r="F176" s="22">
        <v>16</v>
      </c>
      <c r="G176" s="23"/>
      <c r="H176" s="23"/>
      <c r="I176" s="23"/>
      <c r="J176" s="23"/>
      <c r="K176" s="23"/>
      <c r="L176" s="23"/>
      <c r="M176" s="23"/>
      <c r="N176" s="24"/>
      <c r="O176" s="24"/>
      <c r="P176" s="25"/>
    </row>
    <row r="177" spans="1:16" ht="17" thickBot="1" x14ac:dyDescent="0.25">
      <c r="A177" s="13"/>
      <c r="B177" s="26"/>
      <c r="C177" s="26"/>
      <c r="D177" s="26"/>
      <c r="E177" s="26"/>
      <c r="F177" s="26"/>
      <c r="G177" s="23"/>
      <c r="H177" s="23"/>
      <c r="I177" s="23"/>
      <c r="J177" s="23"/>
      <c r="K177" s="23" t="s">
        <v>1</v>
      </c>
      <c r="L177" s="23"/>
      <c r="M177" s="21">
        <f>(COUNTIF(B177:F177, "=1"))+M175</f>
        <v>0</v>
      </c>
      <c r="N177" s="33" t="str">
        <f>IF(B177="","", IF(M177&lt;14, "Resample in 7 to 10 days", IF(M177&lt;19,"Sample 5 more plants","Treat, confirm in 3 to 4 days")))</f>
        <v/>
      </c>
      <c r="O177" s="31"/>
      <c r="P177" s="32"/>
    </row>
    <row r="178" spans="1:16" ht="17" thickBot="1" x14ac:dyDescent="0.25">
      <c r="A178" s="13"/>
      <c r="B178" s="22">
        <v>17</v>
      </c>
      <c r="C178" s="22">
        <v>18</v>
      </c>
      <c r="D178" s="22">
        <v>19</v>
      </c>
      <c r="E178" s="22">
        <v>20</v>
      </c>
      <c r="F178" s="22">
        <v>21</v>
      </c>
      <c r="G178" s="23"/>
      <c r="H178" s="23"/>
      <c r="I178" s="23"/>
      <c r="J178" s="23"/>
      <c r="K178" s="23"/>
      <c r="L178" s="23"/>
      <c r="M178" s="27"/>
      <c r="N178" s="24"/>
      <c r="O178" s="24"/>
      <c r="P178" s="25"/>
    </row>
    <row r="179" spans="1:16" ht="17" thickBot="1" x14ac:dyDescent="0.25">
      <c r="A179" s="13"/>
      <c r="B179" s="26"/>
      <c r="C179" s="26"/>
      <c r="D179" s="26"/>
      <c r="E179" s="26"/>
      <c r="F179" s="26"/>
      <c r="G179" s="23"/>
      <c r="H179" s="23"/>
      <c r="I179" s="23"/>
      <c r="J179" s="23"/>
      <c r="K179" s="23"/>
      <c r="L179" s="23"/>
      <c r="M179" s="21">
        <f>(COUNTIF(B179:F179, "=1"))+M177</f>
        <v>0</v>
      </c>
      <c r="N179" s="33" t="str">
        <f>IF(B179="","", IF(M179&lt;18, "Resample in 7 to 10 days", IF(M179&lt;23,"Sample 5 more plants","Treat, confirm in 3 to 4 days")))</f>
        <v/>
      </c>
      <c r="O179" s="31"/>
      <c r="P179" s="32"/>
    </row>
    <row r="180" spans="1:16" ht="17" thickBot="1" x14ac:dyDescent="0.25">
      <c r="A180" s="13"/>
      <c r="B180" s="22">
        <v>22</v>
      </c>
      <c r="C180" s="22">
        <v>23</v>
      </c>
      <c r="D180" s="22">
        <v>24</v>
      </c>
      <c r="E180" s="22">
        <v>25</v>
      </c>
      <c r="F180" s="22">
        <v>26</v>
      </c>
      <c r="G180" s="23"/>
      <c r="H180" s="23"/>
      <c r="I180" s="23"/>
      <c r="J180" s="23"/>
      <c r="K180" s="23"/>
      <c r="L180" s="23"/>
      <c r="M180" s="23"/>
      <c r="N180" s="24"/>
      <c r="O180" s="24"/>
      <c r="P180" s="25"/>
    </row>
    <row r="181" spans="1:16" ht="17" thickBot="1" x14ac:dyDescent="0.25">
      <c r="A181" s="13"/>
      <c r="B181" s="26"/>
      <c r="C181" s="26"/>
      <c r="D181" s="26"/>
      <c r="E181" s="26"/>
      <c r="F181" s="26"/>
      <c r="G181" s="23"/>
      <c r="H181" s="23"/>
      <c r="I181" s="23"/>
      <c r="J181" s="23"/>
      <c r="K181" s="23"/>
      <c r="L181" s="23"/>
      <c r="M181" s="21">
        <f>(COUNTIF(B181:F181, "=1"))+M179</f>
        <v>0</v>
      </c>
      <c r="N181" s="33" t="str">
        <f>IF(B181="","", IF(M181&lt;22, "Resample in 7 to 10 days", IF(M181&lt;27,"Resample in 3 to 4 days","Treat, confirm in 3 to 4 days")))</f>
        <v/>
      </c>
      <c r="O181" s="31"/>
      <c r="P181" s="32"/>
    </row>
    <row r="182" spans="1:16" ht="17" thickBot="1" x14ac:dyDescent="0.25">
      <c r="A182" s="13"/>
      <c r="B182" s="22">
        <v>27</v>
      </c>
      <c r="C182" s="22">
        <v>28</v>
      </c>
      <c r="D182" s="22">
        <v>29</v>
      </c>
      <c r="E182" s="22">
        <v>30</v>
      </c>
      <c r="F182" s="22">
        <v>31</v>
      </c>
      <c r="G182" s="23"/>
      <c r="H182" s="23"/>
      <c r="I182" s="23"/>
      <c r="J182" s="23"/>
      <c r="K182" s="23"/>
      <c r="L182" s="23"/>
      <c r="M182" s="23"/>
      <c r="N182" s="28"/>
      <c r="O182" s="28"/>
      <c r="P182" s="4"/>
    </row>
  </sheetData>
  <mergeCells count="4">
    <mergeCell ref="A39:B39"/>
    <mergeCell ref="C39:G39"/>
    <mergeCell ref="I39:J39"/>
    <mergeCell ref="K39:M39"/>
  </mergeCells>
  <phoneticPr fontId="4" type="noConversion"/>
  <pageMargins left="0.25" right="0.25" top="0.5" bottom="0.5" header="0" footer="0"/>
  <pageSetup orientation="portrait" horizontalDpi="4294967292" verticalDpi="4294967292"/>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Nebraska - Lincoln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Wayne Ohnesorg</dc:creator>
  <cp:lastModifiedBy>Wayne Ohnesorg</cp:lastModifiedBy>
  <dcterms:created xsi:type="dcterms:W3CDTF">2010-12-11T16:45:55Z</dcterms:created>
  <dcterms:modified xsi:type="dcterms:W3CDTF">2025-02-21T20:12:14Z</dcterms:modified>
</cp:coreProperties>
</file>